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<sst xmlns="http://schemas.openxmlformats.org/spreadsheetml/2006/main" count="74" uniqueCount="73">
  <si>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</si>
  <si>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</si>
  <si>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</si>
  <si>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</si>
  <si>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</si>
  <si>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</si>
  <si>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</si>
  <si>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</si>
  <si>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</si>
  <si>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</si>
  <si>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</si>
  <si>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</si>
  <si>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</si>
  <si>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</si>
  <si>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</si>
  <si>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</si>
  <si>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</si>
  <si>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</si>
  <si>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</si>
  <si>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</si>
  <si>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</si>
  <si>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</si>
  <si>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</si>
  <si>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</si>
  <si>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</si>
  <si>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</si>
  <si>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</si>
  <si>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</si>
  <si>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</si>
  <si>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</si>
  <si>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</si>
  <si>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</si>
  <si>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</si>
  <si>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</si>
  <si>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</si>
  <si>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</si>
  <si>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</si>
  <si>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</si>
  <si>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</si>
  <si>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</si>
  <si>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</si>
  <si>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</si>
  <si>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</si>
  <si>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</si>
  <si>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</si>
  <si>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</si>
  <si>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</si>
  <si>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</si>
  <si>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</si>
  <si>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</si>
  <si>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</si>
  <si>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</si>
  <si>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</si>
  <si>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</si>
  <si>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</si>
  <si>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</si>
  <si>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</si>
  <si>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</si>
  <si>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</si>
  <si>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</si>
  <si>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</si>
  <si>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</si>
  <si>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</si>
  <si>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</si>
  <si>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</si>
  <si>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</si>
  <si>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</si>
  <si>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</si>
  <si>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</si>
  <si>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</si>
  <si>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</si>
  <si>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</si>
  <si>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26/09/20 - VENCIMENTO 02/10/20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</si>
</sst>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133919</v>
      </c>
      <c r="C7" s="47">
        <f t="shared" si="0"/>
        <v>115476</v>
      </c>
      <c r="D7" s="47">
        <f t="shared" si="0"/>
        <v>172555</v>
      </c>
      <c r="E7" s="47">
        <f t="shared" si="0"/>
        <v>80102</v>
      </c>
      <c r="F7" s="47">
        <f t="shared" si="0"/>
        <v>99207</v>
      </c>
      <c r="G7" s="47">
        <f t="shared" si="0"/>
        <v>121797</v>
      </c>
      <c r="H7" s="47">
        <f t="shared" si="0"/>
        <v>137321</v>
      </c>
      <c r="I7" s="47">
        <f t="shared" si="0"/>
        <v>157879</v>
      </c>
      <c r="J7" s="47">
        <f t="shared" si="0"/>
        <v>34212</v>
      </c>
      <c r="K7" s="47">
        <f t="shared" si="0"/>
        <v>1052468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11196</v>
      </c>
      <c r="C8" s="45">
        <f t="shared" si="1"/>
        <v>11977</v>
      </c>
      <c r="D8" s="45">
        <f t="shared" si="1"/>
        <v>14652</v>
      </c>
      <c r="E8" s="45">
        <f t="shared" si="1"/>
        <v>6949</v>
      </c>
      <c r="F8" s="45">
        <f t="shared" si="1"/>
        <v>7895</v>
      </c>
      <c r="G8" s="45">
        <f t="shared" si="1"/>
        <v>5945</v>
      </c>
      <c r="H8" s="45">
        <f t="shared" si="1"/>
        <v>5758</v>
      </c>
      <c r="I8" s="45">
        <f t="shared" si="1"/>
        <v>11002</v>
      </c>
      <c r="J8" s="45">
        <f t="shared" si="1"/>
        <v>1258</v>
      </c>
      <c r="K8" s="38">
        <f>SUM(B8:J8)</f>
        <v>76632</v>
      </c>
      <c r="L8"/>
      <c r="M8"/>
      <c r="N8"/>
    </row>
    <row r="9" spans="1:14" ht="16.5" customHeight="1">
      <c r="A9" s="22" t="s">
        <v>35</v>
      </c>
      <c r="B9" s="45">
        <v>11187</v>
      </c>
      <c r="C9" s="45">
        <v>11975</v>
      </c>
      <c r="D9" s="45">
        <v>14649</v>
      </c>
      <c r="E9" s="45">
        <v>6931</v>
      </c>
      <c r="F9" s="45">
        <v>7892</v>
      </c>
      <c r="G9" s="45">
        <v>5945</v>
      </c>
      <c r="H9" s="45">
        <v>5758</v>
      </c>
      <c r="I9" s="45">
        <v>10987</v>
      </c>
      <c r="J9" s="45">
        <v>1258</v>
      </c>
      <c r="K9" s="38">
        <f>SUM(B9:J9)</f>
        <v>76582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2</v>
      </c>
      <c r="D10" s="45">
        <v>3</v>
      </c>
      <c r="E10" s="45">
        <v>18</v>
      </c>
      <c r="F10" s="45">
        <v>3</v>
      </c>
      <c r="G10" s="45">
        <v>0</v>
      </c>
      <c r="H10" s="45">
        <v>0</v>
      </c>
      <c r="I10" s="45">
        <v>15</v>
      </c>
      <c r="J10" s="45">
        <v>0</v>
      </c>
      <c r="K10" s="38">
        <f>SUM(B10:J10)</f>
        <v>50</v>
      </c>
      <c r="L10"/>
      <c r="M10"/>
      <c r="N10"/>
    </row>
    <row r="11" spans="1:14" ht="16.5" customHeight="1">
      <c r="A11" s="44" t="s">
        <v>33</v>
      </c>
      <c r="B11" s="43">
        <v>122723</v>
      </c>
      <c r="C11" s="43">
        <v>103499</v>
      </c>
      <c r="D11" s="43">
        <v>157903</v>
      </c>
      <c r="E11" s="43">
        <v>73153</v>
      </c>
      <c r="F11" s="43">
        <v>91312</v>
      </c>
      <c r="G11" s="43">
        <v>115852</v>
      </c>
      <c r="H11" s="43">
        <v>131563</v>
      </c>
      <c r="I11" s="43">
        <v>146877</v>
      </c>
      <c r="J11" s="43">
        <v>32954</v>
      </c>
      <c r="K11" s="38">
        <f>SUM(B11:J11)</f>
        <v>975836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1.490543180527246</v>
      </c>
      <c r="C15" s="39">
        <v>1.577556458686949</v>
      </c>
      <c r="D15" s="39">
        <v>1.243277057726854</v>
      </c>
      <c r="E15" s="39">
        <v>1.664551468854901</v>
      </c>
      <c r="F15" s="39">
        <v>1.431331787976838</v>
      </c>
      <c r="G15" s="39">
        <v>1.381959473467661</v>
      </c>
      <c r="H15" s="39">
        <v>1.355789677179927</v>
      </c>
      <c r="I15" s="39">
        <v>1.412269542310894</v>
      </c>
      <c r="J15" s="39">
        <v>1.571989742298539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662600.0299999999</v>
      </c>
      <c r="C17" s="36">
        <f aca="true" t="shared" si="2" ref="C17:J17">C18+C19+C20+C21+C22+C23+C24</f>
        <v>669379.88</v>
      </c>
      <c r="D17" s="36">
        <f t="shared" si="2"/>
        <v>865881.7499999999</v>
      </c>
      <c r="E17" s="36">
        <f t="shared" si="2"/>
        <v>475081.49</v>
      </c>
      <c r="F17" s="36">
        <f t="shared" si="2"/>
        <v>536085.2799999999</v>
      </c>
      <c r="G17" s="36">
        <f t="shared" si="2"/>
        <v>633739.8</v>
      </c>
      <c r="H17" s="36">
        <f t="shared" si="2"/>
        <v>562768.5299999999</v>
      </c>
      <c r="I17" s="36">
        <f t="shared" si="2"/>
        <v>689508.92</v>
      </c>
      <c r="J17" s="36">
        <f t="shared" si="2"/>
        <v>182313.05999999997</v>
      </c>
      <c r="K17" s="36">
        <f aca="true" t="shared" si="3" ref="K17:K24">SUM(B17:J17)</f>
        <v>5277358.739999999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455431.74</v>
      </c>
      <c r="C18" s="30">
        <f t="shared" si="4"/>
        <v>431083.46</v>
      </c>
      <c r="D18" s="30">
        <f t="shared" si="4"/>
        <v>713566.69</v>
      </c>
      <c r="E18" s="30">
        <f t="shared" si="4"/>
        <v>288383.22</v>
      </c>
      <c r="F18" s="30">
        <f t="shared" si="4"/>
        <v>377710.81</v>
      </c>
      <c r="G18" s="30">
        <f t="shared" si="4"/>
        <v>468857.55</v>
      </c>
      <c r="H18" s="30">
        <f t="shared" si="4"/>
        <v>421383.22</v>
      </c>
      <c r="I18" s="30">
        <f t="shared" si="4"/>
        <v>489045.99</v>
      </c>
      <c r="J18" s="30">
        <f t="shared" si="4"/>
        <v>120067.01</v>
      </c>
      <c r="K18" s="30">
        <f t="shared" si="3"/>
        <v>3765529.6899999995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223408.93</v>
      </c>
      <c r="C19" s="30">
        <f t="shared" si="5"/>
        <v>248975.04</v>
      </c>
      <c r="D19" s="30">
        <f t="shared" si="5"/>
        <v>173594.4</v>
      </c>
      <c r="E19" s="30">
        <f t="shared" si="5"/>
        <v>191645.49</v>
      </c>
      <c r="F19" s="30">
        <f t="shared" si="5"/>
        <v>162918.68</v>
      </c>
      <c r="G19" s="30">
        <f t="shared" si="5"/>
        <v>179084.58</v>
      </c>
      <c r="H19" s="30">
        <f t="shared" si="5"/>
        <v>149923.8</v>
      </c>
      <c r="I19" s="30">
        <f t="shared" si="5"/>
        <v>201618.77</v>
      </c>
      <c r="J19" s="30">
        <f t="shared" si="5"/>
        <v>68677.1</v>
      </c>
      <c r="K19" s="30">
        <f t="shared" si="3"/>
        <v>1599846.7900000003</v>
      </c>
      <c r="L19"/>
      <c r="M19"/>
      <c r="N19"/>
    </row>
    <row r="20" spans="1:14" ht="16.5" customHeight="1">
      <c r="A20" s="18" t="s">
        <v>28</v>
      </c>
      <c r="B20" s="30">
        <v>16334.77</v>
      </c>
      <c r="C20" s="30">
        <v>19220.87</v>
      </c>
      <c r="D20" s="30">
        <v>14645.57</v>
      </c>
      <c r="E20" s="30">
        <v>13772.07</v>
      </c>
      <c r="F20" s="30">
        <v>17639.36</v>
      </c>
      <c r="G20" s="30">
        <v>11026.42</v>
      </c>
      <c r="H20" s="30">
        <v>15450.69</v>
      </c>
      <c r="I20" s="30">
        <v>27451.62</v>
      </c>
      <c r="J20" s="30">
        <v>5751.15</v>
      </c>
      <c r="K20" s="30">
        <f t="shared" si="3"/>
        <v>141292.52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-344.1</v>
      </c>
      <c r="H23" s="30">
        <v>-107.53</v>
      </c>
      <c r="I23" s="30">
        <v>0</v>
      </c>
      <c r="J23" s="30">
        <v>0</v>
      </c>
      <c r="K23" s="30">
        <f t="shared" si="3"/>
        <v>-451.63</v>
      </c>
      <c r="L23"/>
      <c r="M23"/>
      <c r="N23"/>
    </row>
    <row r="24" spans="1:14" ht="16.5" customHeight="1">
      <c r="A24" s="18" t="s">
        <v>70</v>
      </c>
      <c r="B24" s="30">
        <v>-33943.4</v>
      </c>
      <c r="C24" s="30">
        <v>-32635.47</v>
      </c>
      <c r="D24" s="30">
        <v>-35924.91</v>
      </c>
      <c r="E24" s="30">
        <v>-20087.28</v>
      </c>
      <c r="F24" s="30">
        <v>-23551.56</v>
      </c>
      <c r="G24" s="30">
        <v>-24884.65</v>
      </c>
      <c r="H24" s="30">
        <v>-23881.65</v>
      </c>
      <c r="I24" s="30">
        <v>-29975.45</v>
      </c>
      <c r="J24" s="30">
        <v>-12182.2</v>
      </c>
      <c r="K24" s="30">
        <f t="shared" si="3"/>
        <v>-237066.57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-49222.8</v>
      </c>
      <c r="C27" s="30">
        <f t="shared" si="6"/>
        <v>-52690</v>
      </c>
      <c r="D27" s="30">
        <f t="shared" si="6"/>
        <v>-101707.92</v>
      </c>
      <c r="E27" s="30">
        <f t="shared" si="6"/>
        <v>-30496.4</v>
      </c>
      <c r="F27" s="30">
        <f t="shared" si="6"/>
        <v>-34724.8</v>
      </c>
      <c r="G27" s="30">
        <f t="shared" si="6"/>
        <v>-26158</v>
      </c>
      <c r="H27" s="30">
        <f t="shared" si="6"/>
        <v>-25335.2</v>
      </c>
      <c r="I27" s="30">
        <f t="shared" si="6"/>
        <v>-48342.8</v>
      </c>
      <c r="J27" s="30">
        <f t="shared" si="6"/>
        <v>-16319.560000000001</v>
      </c>
      <c r="K27" s="30">
        <f aca="true" t="shared" si="7" ref="K27:K35">SUM(B27:J27)</f>
        <v>-384997.48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-49222.8</v>
      </c>
      <c r="C28" s="30">
        <f t="shared" si="8"/>
        <v>-52690</v>
      </c>
      <c r="D28" s="30">
        <f t="shared" si="8"/>
        <v>-64455.6</v>
      </c>
      <c r="E28" s="30">
        <f t="shared" si="8"/>
        <v>-30496.4</v>
      </c>
      <c r="F28" s="30">
        <f t="shared" si="8"/>
        <v>-34724.8</v>
      </c>
      <c r="G28" s="30">
        <f t="shared" si="8"/>
        <v>-26158</v>
      </c>
      <c r="H28" s="30">
        <f t="shared" si="8"/>
        <v>-25335.2</v>
      </c>
      <c r="I28" s="30">
        <f t="shared" si="8"/>
        <v>-48342.8</v>
      </c>
      <c r="J28" s="30">
        <f t="shared" si="8"/>
        <v>-5535.2</v>
      </c>
      <c r="K28" s="30">
        <f t="shared" si="7"/>
        <v>-336960.8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-49222.8</v>
      </c>
      <c r="C29" s="30">
        <f aca="true" t="shared" si="9" ref="C29:J29">-ROUND((C9)*$E$3,2)</f>
        <v>-52690</v>
      </c>
      <c r="D29" s="30">
        <f t="shared" si="9"/>
        <v>-64455.6</v>
      </c>
      <c r="E29" s="30">
        <f t="shared" si="9"/>
        <v>-30496.4</v>
      </c>
      <c r="F29" s="30">
        <f t="shared" si="9"/>
        <v>-34724.8</v>
      </c>
      <c r="G29" s="30">
        <f t="shared" si="9"/>
        <v>-26158</v>
      </c>
      <c r="H29" s="30">
        <f t="shared" si="9"/>
        <v>-25335.2</v>
      </c>
      <c r="I29" s="30">
        <f t="shared" si="9"/>
        <v>-48342.8</v>
      </c>
      <c r="J29" s="30">
        <f t="shared" si="9"/>
        <v>-5535.2</v>
      </c>
      <c r="K29" s="30">
        <f t="shared" si="7"/>
        <v>-336960.8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613377.2299999999</v>
      </c>
      <c r="C47" s="27">
        <f aca="true" t="shared" si="11" ref="C47:J47">IF(C17+C27+C48&lt;0,0,C17+C27+C48)</f>
        <v>616689.88</v>
      </c>
      <c r="D47" s="27">
        <f t="shared" si="11"/>
        <v>764173.8299999998</v>
      </c>
      <c r="E47" s="27">
        <f t="shared" si="11"/>
        <v>444585.08999999997</v>
      </c>
      <c r="F47" s="27">
        <f t="shared" si="11"/>
        <v>501360.4799999999</v>
      </c>
      <c r="G47" s="27">
        <f t="shared" si="11"/>
        <v>607581.8</v>
      </c>
      <c r="H47" s="27">
        <f t="shared" si="11"/>
        <v>537433.33</v>
      </c>
      <c r="I47" s="27">
        <f t="shared" si="11"/>
        <v>641166.12</v>
      </c>
      <c r="J47" s="27">
        <f t="shared" si="11"/>
        <v>165993.49999999997</v>
      </c>
      <c r="K47" s="20">
        <f>SUM(B47:J47)</f>
        <v>4892361.26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613377.22</v>
      </c>
      <c r="C53" s="10">
        <f t="shared" si="13"/>
        <v>616689.87</v>
      </c>
      <c r="D53" s="10">
        <f t="shared" si="13"/>
        <v>764173.84</v>
      </c>
      <c r="E53" s="10">
        <f t="shared" si="13"/>
        <v>444585.09</v>
      </c>
      <c r="F53" s="10">
        <f t="shared" si="13"/>
        <v>501360.48</v>
      </c>
      <c r="G53" s="10">
        <f t="shared" si="13"/>
        <v>607581.8</v>
      </c>
      <c r="H53" s="10">
        <f t="shared" si="13"/>
        <v>537433.33</v>
      </c>
      <c r="I53" s="10">
        <f>SUM(I54:I66)</f>
        <v>641166.11</v>
      </c>
      <c r="J53" s="10">
        <f t="shared" si="13"/>
        <v>165993.5</v>
      </c>
      <c r="K53" s="5">
        <f>SUM(K54:K66)</f>
        <v>4892361.24</v>
      </c>
      <c r="L53" s="9"/>
    </row>
    <row r="54" spans="1:11" ht="16.5" customHeight="1">
      <c r="A54" s="7" t="s">
        <v>60</v>
      </c>
      <c r="B54" s="8">
        <v>535785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535785</v>
      </c>
    </row>
    <row r="55" spans="1:11" ht="16.5" customHeight="1">
      <c r="A55" s="7" t="s">
        <v>61</v>
      </c>
      <c r="B55" s="8">
        <v>77592.22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77592.22</v>
      </c>
    </row>
    <row r="56" spans="1:11" ht="16.5" customHeight="1">
      <c r="A56" s="7" t="s">
        <v>4</v>
      </c>
      <c r="B56" s="6">
        <v>0</v>
      </c>
      <c r="C56" s="8">
        <v>616689.87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616689.87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764173.84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764173.84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444585.09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444585.09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501360.48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501360.48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607581.8</v>
      </c>
      <c r="H60" s="6">
        <v>0</v>
      </c>
      <c r="I60" s="6">
        <v>0</v>
      </c>
      <c r="J60" s="6">
        <v>0</v>
      </c>
      <c r="K60" s="5">
        <f t="shared" si="14"/>
        <v>607581.8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537433.33</v>
      </c>
      <c r="I61" s="6">
        <v>0</v>
      </c>
      <c r="J61" s="6">
        <v>0</v>
      </c>
      <c r="K61" s="5">
        <f t="shared" si="14"/>
        <v>537433.33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233769.16</v>
      </c>
      <c r="J63" s="6">
        <v>0</v>
      </c>
      <c r="K63" s="5">
        <f t="shared" si="14"/>
        <v>233769.16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407396.95</v>
      </c>
      <c r="J64" s="6">
        <v>0</v>
      </c>
      <c r="K64" s="5">
        <f t="shared" si="14"/>
        <v>407396.95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165993.5</v>
      </c>
      <c r="K65" s="5">
        <f t="shared" si="14"/>
        <v>165993.5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2020-10-01T19:22:46Z</dcterms:modified>
  <cp:category/>
  <cp:version/>
  <cp:contentType/>
  <cp:contentStatus/>
</cp:coreProperties>
</file>