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<sst xmlns="http://schemas.openxmlformats.org/spreadsheetml/2006/main" count="74" uniqueCount="73">
  <si>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</si>
  <si>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</si>
  <si>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</si>
  <si>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</si>
  <si>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</si>
  <si>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</si>
  <si>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</si>
  <si>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</si>
  <si>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</si>
  <si>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</si>
  <si>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</si>
  <si>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</si>
  <si>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</si>
  <si>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</si>
  <si>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</si>
  <si>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</si>
  <si>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</si>
  <si>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</si>
  <si>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</si>
  <si>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</si>
  <si>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</si>
  <si>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</si>
  <si>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</si>
  <si>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</si>
  <si>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</si>
  <si>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</si>
  <si>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</si>
  <si>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</si>
  <si>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</si>
  <si>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</si>
  <si>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</si>
  <si>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</si>
  <si>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</si>
  <si>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</si>
  <si>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</si>
  <si>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</si>
  <si>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</si>
  <si>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</si>
  <si>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</si>
  <si>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</si>
  <si>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</si>
  <si>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</si>
  <si>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</si>
  <si>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</si>
  <si>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</si>
  <si>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</si>
  <si>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</si>
  <si>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</si>
  <si>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</si>
  <si>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</si>
  <si>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</si>
  <si>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</si>
  <si>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</si>
  <si>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</si>
  <si>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</si>
  <si>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</si>
  <si>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</si>
  <si>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</si>
  <si>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</si>
  <si>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</si>
  <si>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</si>
  <si>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</si>
  <si>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</si>
  <si>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</si>
  <si>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</si>
  <si>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</si>
  <si>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</si>
  <si>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</si>
  <si>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</si>
  <si>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</si>
  <si>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</si>
  <si>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</si>
  <si>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24/09/20 - VENCIMENTO 01/10/20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</si>
</sst>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221365</v>
      </c>
      <c r="C7" s="47">
        <f t="shared" si="0"/>
        <v>195669</v>
      </c>
      <c r="D7" s="47">
        <f t="shared" si="0"/>
        <v>263604</v>
      </c>
      <c r="E7" s="47">
        <f t="shared" si="0"/>
        <v>136549</v>
      </c>
      <c r="F7" s="47">
        <f t="shared" si="0"/>
        <v>155446</v>
      </c>
      <c r="G7" s="47">
        <f t="shared" si="0"/>
        <v>179474</v>
      </c>
      <c r="H7" s="47">
        <f t="shared" si="0"/>
        <v>201411</v>
      </c>
      <c r="I7" s="47">
        <f t="shared" si="0"/>
        <v>258196</v>
      </c>
      <c r="J7" s="47">
        <f t="shared" si="0"/>
        <v>76402</v>
      </c>
      <c r="K7" s="47">
        <f t="shared" si="0"/>
        <v>1688116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14434</v>
      </c>
      <c r="C8" s="45">
        <f t="shared" si="1"/>
        <v>13553</v>
      </c>
      <c r="D8" s="45">
        <f t="shared" si="1"/>
        <v>15883</v>
      </c>
      <c r="E8" s="45">
        <f t="shared" si="1"/>
        <v>8668</v>
      </c>
      <c r="F8" s="45">
        <f t="shared" si="1"/>
        <v>10599</v>
      </c>
      <c r="G8" s="45">
        <f t="shared" si="1"/>
        <v>6671</v>
      </c>
      <c r="H8" s="45">
        <f t="shared" si="1"/>
        <v>5802</v>
      </c>
      <c r="I8" s="45">
        <f t="shared" si="1"/>
        <v>14198</v>
      </c>
      <c r="J8" s="45">
        <f t="shared" si="1"/>
        <v>2303</v>
      </c>
      <c r="K8" s="38">
        <f>SUM(B8:J8)</f>
        <v>92111</v>
      </c>
      <c r="L8"/>
      <c r="M8"/>
      <c r="N8"/>
    </row>
    <row r="9" spans="1:14" ht="16.5" customHeight="1">
      <c r="A9" s="22" t="s">
        <v>35</v>
      </c>
      <c r="B9" s="45">
        <v>14418</v>
      </c>
      <c r="C9" s="45">
        <v>13552</v>
      </c>
      <c r="D9" s="45">
        <v>15882</v>
      </c>
      <c r="E9" s="45">
        <v>8653</v>
      </c>
      <c r="F9" s="45">
        <v>10595</v>
      </c>
      <c r="G9" s="45">
        <v>6669</v>
      </c>
      <c r="H9" s="45">
        <v>5802</v>
      </c>
      <c r="I9" s="45">
        <v>14180</v>
      </c>
      <c r="J9" s="45">
        <v>2303</v>
      </c>
      <c r="K9" s="38">
        <f>SUM(B9:J9)</f>
        <v>92054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1</v>
      </c>
      <c r="D10" s="45">
        <v>1</v>
      </c>
      <c r="E10" s="45">
        <v>15</v>
      </c>
      <c r="F10" s="45">
        <v>4</v>
      </c>
      <c r="G10" s="45">
        <v>2</v>
      </c>
      <c r="H10" s="45">
        <v>0</v>
      </c>
      <c r="I10" s="45">
        <v>18</v>
      </c>
      <c r="J10" s="45">
        <v>0</v>
      </c>
      <c r="K10" s="38">
        <f>SUM(B10:J10)</f>
        <v>57</v>
      </c>
      <c r="L10"/>
      <c r="M10"/>
      <c r="N10"/>
    </row>
    <row r="11" spans="1:14" ht="16.5" customHeight="1">
      <c r="A11" s="44" t="s">
        <v>33</v>
      </c>
      <c r="B11" s="43">
        <v>206931</v>
      </c>
      <c r="C11" s="43">
        <v>182116</v>
      </c>
      <c r="D11" s="43">
        <v>247721</v>
      </c>
      <c r="E11" s="43">
        <v>127881</v>
      </c>
      <c r="F11" s="43">
        <v>144847</v>
      </c>
      <c r="G11" s="43">
        <v>172803</v>
      </c>
      <c r="H11" s="43">
        <v>195609</v>
      </c>
      <c r="I11" s="43">
        <v>243998</v>
      </c>
      <c r="J11" s="43">
        <v>74099</v>
      </c>
      <c r="K11" s="38">
        <f>SUM(B11:J11)</f>
        <v>1596005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1.508208490702237</v>
      </c>
      <c r="C15" s="39">
        <v>1.598424606965987</v>
      </c>
      <c r="D15" s="39">
        <v>1.27980947202997</v>
      </c>
      <c r="E15" s="39">
        <v>1.693567454503842</v>
      </c>
      <c r="F15" s="39">
        <v>1.494254113305303</v>
      </c>
      <c r="G15" s="39">
        <v>1.408689887968473</v>
      </c>
      <c r="H15" s="39">
        <v>1.389201940286907</v>
      </c>
      <c r="I15" s="39">
        <v>1.46463944496945</v>
      </c>
      <c r="J15" s="39">
        <v>1.646578539171573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1133706.94</v>
      </c>
      <c r="C17" s="36">
        <f aca="true" t="shared" si="2" ref="C17:J17">C18+C19+C20+C21+C22+C23+C24</f>
        <v>1161123.7899999998</v>
      </c>
      <c r="D17" s="36">
        <f t="shared" si="2"/>
        <v>1380196.37</v>
      </c>
      <c r="E17" s="36">
        <f t="shared" si="2"/>
        <v>833922.4400000001</v>
      </c>
      <c r="F17" s="36">
        <f t="shared" si="2"/>
        <v>884153.2799999999</v>
      </c>
      <c r="G17" s="36">
        <f t="shared" si="2"/>
        <v>962715.2100000001</v>
      </c>
      <c r="H17" s="36">
        <f t="shared" si="2"/>
        <v>855959.4299999998</v>
      </c>
      <c r="I17" s="36">
        <f t="shared" si="2"/>
        <v>1185963.1900000002</v>
      </c>
      <c r="J17" s="36">
        <f t="shared" si="2"/>
        <v>440042.1</v>
      </c>
      <c r="K17" s="36">
        <f aca="true" t="shared" si="3" ref="K17:K24">SUM(B17:J17)</f>
        <v>8837782.75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752818.09</v>
      </c>
      <c r="C18" s="30">
        <f t="shared" si="4"/>
        <v>730451.94</v>
      </c>
      <c r="D18" s="30">
        <f t="shared" si="4"/>
        <v>1090081.62</v>
      </c>
      <c r="E18" s="30">
        <f t="shared" si="4"/>
        <v>491603.71</v>
      </c>
      <c r="F18" s="30">
        <f t="shared" si="4"/>
        <v>591829.56</v>
      </c>
      <c r="G18" s="30">
        <f t="shared" si="4"/>
        <v>690885.16</v>
      </c>
      <c r="H18" s="30">
        <f t="shared" si="4"/>
        <v>618049.79</v>
      </c>
      <c r="I18" s="30">
        <f t="shared" si="4"/>
        <v>799787.93</v>
      </c>
      <c r="J18" s="30">
        <f t="shared" si="4"/>
        <v>268132.82</v>
      </c>
      <c r="K18" s="30">
        <f t="shared" si="3"/>
        <v>6033640.62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382588.55</v>
      </c>
      <c r="C19" s="30">
        <f t="shared" si="5"/>
        <v>437120.42</v>
      </c>
      <c r="D19" s="30">
        <f t="shared" si="5"/>
        <v>305015.16</v>
      </c>
      <c r="E19" s="30">
        <f t="shared" si="5"/>
        <v>340960.33</v>
      </c>
      <c r="F19" s="30">
        <f t="shared" si="5"/>
        <v>292514.19</v>
      </c>
      <c r="G19" s="30">
        <f t="shared" si="5"/>
        <v>282357.78</v>
      </c>
      <c r="H19" s="30">
        <f t="shared" si="5"/>
        <v>240546.18</v>
      </c>
      <c r="I19" s="30">
        <f t="shared" si="5"/>
        <v>371613.02</v>
      </c>
      <c r="J19" s="30">
        <f t="shared" si="5"/>
        <v>173368.93</v>
      </c>
      <c r="K19" s="30">
        <f t="shared" si="3"/>
        <v>2826084.56</v>
      </c>
      <c r="L19"/>
      <c r="M19"/>
      <c r="N19"/>
    </row>
    <row r="20" spans="1:14" ht="16.5" customHeight="1">
      <c r="A20" s="18" t="s">
        <v>28</v>
      </c>
      <c r="B20" s="30">
        <v>30992.26</v>
      </c>
      <c r="C20" s="30">
        <v>23455.39</v>
      </c>
      <c r="D20" s="30">
        <v>21132.32</v>
      </c>
      <c r="E20" s="30">
        <v>20094.25</v>
      </c>
      <c r="F20" s="30">
        <v>21999.58</v>
      </c>
      <c r="G20" s="30">
        <v>14613.27</v>
      </c>
      <c r="H20" s="30">
        <v>21391.32</v>
      </c>
      <c r="I20" s="30">
        <v>43178</v>
      </c>
      <c r="J20" s="30">
        <v>10731.05</v>
      </c>
      <c r="K20" s="30">
        <f t="shared" si="3"/>
        <v>207587.44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-333.21</v>
      </c>
      <c r="C23" s="30">
        <v>0</v>
      </c>
      <c r="D23" s="30">
        <v>-243.74</v>
      </c>
      <c r="E23" s="30">
        <v>0</v>
      </c>
      <c r="F23" s="30">
        <v>0</v>
      </c>
      <c r="G23" s="30">
        <v>-114.7</v>
      </c>
      <c r="H23" s="30">
        <v>-215.06</v>
      </c>
      <c r="I23" s="30">
        <v>0</v>
      </c>
      <c r="J23" s="30">
        <v>0</v>
      </c>
      <c r="K23" s="30">
        <f t="shared" si="3"/>
        <v>-906.71</v>
      </c>
      <c r="L23"/>
      <c r="M23"/>
      <c r="N23"/>
    </row>
    <row r="24" spans="1:14" ht="16.5" customHeight="1">
      <c r="A24" s="18" t="s">
        <v>70</v>
      </c>
      <c r="B24" s="30">
        <v>-33726.74</v>
      </c>
      <c r="C24" s="30">
        <v>-32639.94</v>
      </c>
      <c r="D24" s="30">
        <v>-35788.99</v>
      </c>
      <c r="E24" s="30">
        <v>-20103.84</v>
      </c>
      <c r="F24" s="30">
        <v>-23558.04</v>
      </c>
      <c r="G24" s="30">
        <v>-25026.3</v>
      </c>
      <c r="H24" s="30">
        <v>-23812.8</v>
      </c>
      <c r="I24" s="30">
        <v>-29983.75</v>
      </c>
      <c r="J24" s="30">
        <v>-12190.7</v>
      </c>
      <c r="K24" s="30">
        <f t="shared" si="3"/>
        <v>-236831.09999999998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-113056.61</v>
      </c>
      <c r="C27" s="30">
        <f t="shared" si="6"/>
        <v>-65658.44</v>
      </c>
      <c r="D27" s="30">
        <f t="shared" si="6"/>
        <v>-121925.48000000001</v>
      </c>
      <c r="E27" s="30">
        <f t="shared" si="6"/>
        <v>-98919.75</v>
      </c>
      <c r="F27" s="30">
        <f t="shared" si="6"/>
        <v>-46618</v>
      </c>
      <c r="G27" s="30">
        <f t="shared" si="6"/>
        <v>-102935.54</v>
      </c>
      <c r="H27" s="30">
        <f t="shared" si="6"/>
        <v>-38534.39</v>
      </c>
      <c r="I27" s="30">
        <f t="shared" si="6"/>
        <v>-82688.03</v>
      </c>
      <c r="J27" s="30">
        <f t="shared" si="6"/>
        <v>-27178.95</v>
      </c>
      <c r="K27" s="30">
        <f aca="true" t="shared" si="7" ref="K27:K35">SUM(B27:J27)</f>
        <v>-697515.1900000001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-113056.61</v>
      </c>
      <c r="C28" s="30">
        <f t="shared" si="8"/>
        <v>-65658.44</v>
      </c>
      <c r="D28" s="30">
        <f t="shared" si="8"/>
        <v>-84673.16</v>
      </c>
      <c r="E28" s="30">
        <f t="shared" si="8"/>
        <v>-98919.75</v>
      </c>
      <c r="F28" s="30">
        <f t="shared" si="8"/>
        <v>-46618</v>
      </c>
      <c r="G28" s="30">
        <f t="shared" si="8"/>
        <v>-102935.54</v>
      </c>
      <c r="H28" s="30">
        <f t="shared" si="8"/>
        <v>-38534.39</v>
      </c>
      <c r="I28" s="30">
        <f t="shared" si="8"/>
        <v>-82688.03</v>
      </c>
      <c r="J28" s="30">
        <f t="shared" si="8"/>
        <v>-16394.59</v>
      </c>
      <c r="K28" s="30">
        <f t="shared" si="7"/>
        <v>-649478.5099999999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-63439.2</v>
      </c>
      <c r="C29" s="30">
        <f aca="true" t="shared" si="9" ref="C29:J29">-ROUND((C9)*$E$3,2)</f>
        <v>-59628.8</v>
      </c>
      <c r="D29" s="30">
        <f t="shared" si="9"/>
        <v>-69880.8</v>
      </c>
      <c r="E29" s="30">
        <f t="shared" si="9"/>
        <v>-38073.2</v>
      </c>
      <c r="F29" s="30">
        <f t="shared" si="9"/>
        <v>-46618</v>
      </c>
      <c r="G29" s="30">
        <f t="shared" si="9"/>
        <v>-29343.6</v>
      </c>
      <c r="H29" s="30">
        <f t="shared" si="9"/>
        <v>-25528.8</v>
      </c>
      <c r="I29" s="30">
        <f t="shared" si="9"/>
        <v>-62392</v>
      </c>
      <c r="J29" s="30">
        <f t="shared" si="9"/>
        <v>-10133.2</v>
      </c>
      <c r="K29" s="30">
        <f t="shared" si="7"/>
        <v>-405037.6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-308</v>
      </c>
      <c r="C31" s="30">
        <v>-92.4</v>
      </c>
      <c r="D31" s="30">
        <v>-30.8</v>
      </c>
      <c r="E31" s="30">
        <v>-154</v>
      </c>
      <c r="F31" s="26">
        <v>0</v>
      </c>
      <c r="G31" s="30">
        <v>-61.6</v>
      </c>
      <c r="H31" s="30">
        <v>-16.54</v>
      </c>
      <c r="I31" s="30">
        <v>-25.84</v>
      </c>
      <c r="J31" s="30">
        <v>-7.96</v>
      </c>
      <c r="K31" s="30">
        <f t="shared" si="7"/>
        <v>-697.1400000000001</v>
      </c>
      <c r="L31"/>
      <c r="M31"/>
      <c r="N31"/>
    </row>
    <row r="32" spans="1:14" ht="16.5" customHeight="1">
      <c r="A32" s="25" t="s">
        <v>21</v>
      </c>
      <c r="B32" s="30">
        <v>-49309.41</v>
      </c>
      <c r="C32" s="30">
        <v>-5937.24</v>
      </c>
      <c r="D32" s="30">
        <v>-14761.56</v>
      </c>
      <c r="E32" s="30">
        <v>-60692.55</v>
      </c>
      <c r="F32" s="26">
        <v>0</v>
      </c>
      <c r="G32" s="30">
        <v>-73530.34</v>
      </c>
      <c r="H32" s="30">
        <v>-12989.05</v>
      </c>
      <c r="I32" s="30">
        <v>-20270.19</v>
      </c>
      <c r="J32" s="30">
        <v>-6253.43</v>
      </c>
      <c r="K32" s="30">
        <f t="shared" si="7"/>
        <v>-243743.77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1020650.33</v>
      </c>
      <c r="C47" s="27">
        <f aca="true" t="shared" si="11" ref="C47:J47">IF(C17+C27+C48&lt;0,0,C17+C27+C48)</f>
        <v>1095465.3499999999</v>
      </c>
      <c r="D47" s="27">
        <f t="shared" si="11"/>
        <v>1258270.8900000001</v>
      </c>
      <c r="E47" s="27">
        <f t="shared" si="11"/>
        <v>735002.6900000001</v>
      </c>
      <c r="F47" s="27">
        <f t="shared" si="11"/>
        <v>837535.2799999999</v>
      </c>
      <c r="G47" s="27">
        <f t="shared" si="11"/>
        <v>859779.67</v>
      </c>
      <c r="H47" s="27">
        <f t="shared" si="11"/>
        <v>817425.0399999998</v>
      </c>
      <c r="I47" s="27">
        <f t="shared" si="11"/>
        <v>1103275.1600000001</v>
      </c>
      <c r="J47" s="27">
        <f t="shared" si="11"/>
        <v>412863.14999999997</v>
      </c>
      <c r="K47" s="20">
        <f>SUM(B47:J47)</f>
        <v>8140267.5600000005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1020650.3300000001</v>
      </c>
      <c r="C53" s="10">
        <f t="shared" si="13"/>
        <v>1095465.35</v>
      </c>
      <c r="D53" s="10">
        <f t="shared" si="13"/>
        <v>1258270.9</v>
      </c>
      <c r="E53" s="10">
        <f t="shared" si="13"/>
        <v>735002.69</v>
      </c>
      <c r="F53" s="10">
        <f t="shared" si="13"/>
        <v>837535.28</v>
      </c>
      <c r="G53" s="10">
        <f t="shared" si="13"/>
        <v>859779.67</v>
      </c>
      <c r="H53" s="10">
        <f t="shared" si="13"/>
        <v>817425.04</v>
      </c>
      <c r="I53" s="10">
        <f>SUM(I54:I66)</f>
        <v>1103275.16</v>
      </c>
      <c r="J53" s="10">
        <f t="shared" si="13"/>
        <v>412863.15</v>
      </c>
      <c r="K53" s="5">
        <f>SUM(K54:K66)</f>
        <v>8140267.57</v>
      </c>
      <c r="L53" s="9"/>
    </row>
    <row r="54" spans="1:11" ht="16.5" customHeight="1">
      <c r="A54" s="7" t="s">
        <v>60</v>
      </c>
      <c r="B54" s="8">
        <v>891333.93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891333.93</v>
      </c>
    </row>
    <row r="55" spans="1:11" ht="16.5" customHeight="1">
      <c r="A55" s="7" t="s">
        <v>61</v>
      </c>
      <c r="B55" s="8">
        <v>129316.4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129316.4</v>
      </c>
    </row>
    <row r="56" spans="1:11" ht="16.5" customHeight="1">
      <c r="A56" s="7" t="s">
        <v>4</v>
      </c>
      <c r="B56" s="6">
        <v>0</v>
      </c>
      <c r="C56" s="8">
        <v>1095465.35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1095465.35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1258270.9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1258270.9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735002.69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735002.69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837535.28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837535.28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859779.67</v>
      </c>
      <c r="H60" s="6">
        <v>0</v>
      </c>
      <c r="I60" s="6">
        <v>0</v>
      </c>
      <c r="J60" s="6">
        <v>0</v>
      </c>
      <c r="K60" s="5">
        <f t="shared" si="14"/>
        <v>859779.67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817425.04</v>
      </c>
      <c r="I61" s="6">
        <v>0</v>
      </c>
      <c r="J61" s="6">
        <v>0</v>
      </c>
      <c r="K61" s="5">
        <f t="shared" si="14"/>
        <v>817425.04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400599.21</v>
      </c>
      <c r="J63" s="6">
        <v>0</v>
      </c>
      <c r="K63" s="5">
        <f t="shared" si="14"/>
        <v>400599.21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702675.95</v>
      </c>
      <c r="J64" s="6">
        <v>0</v>
      </c>
      <c r="K64" s="5">
        <f t="shared" si="14"/>
        <v>702675.95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412863.15</v>
      </c>
      <c r="K65" s="5">
        <f t="shared" si="14"/>
        <v>412863.15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2020-09-30T18:10:44Z</dcterms:modified>
  <cp:category/>
  <cp:version/>
  <cp:contentType/>
  <cp:contentStatus/>
</cp:coreProperties>
</file>