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<sst xmlns="http://schemas.openxmlformats.org/spreadsheetml/2006/main" count="74" uniqueCount="73">
  <si>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</si>
  <si>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</si>
  <si>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</si>
  <si>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</si>
  <si>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</si>
  <si>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</si>
  <si>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</si>
  <si>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</si>
  <si>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</si>
  <si>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</si>
  <si>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</si>
  <si>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</si>
  <si>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</si>
  <si>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</si>
  <si>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</si>
  <si>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</si>
  <si>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</si>
  <si>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</si>
  <si>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</si>
  <si>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</si>
  <si>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</si>
  <si>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</si>
  <si>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</si>
  <si>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</si>
  <si>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</si>
  <si>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</si>
  <si>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</si>
  <si>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</si>
  <si>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</si>
  <si>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</si>
  <si>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</si>
  <si>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</si>
  <si>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</si>
  <si>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</si>
  <si>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</si>
  <si>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</si>
  <si>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</si>
  <si>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</si>
  <si>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</si>
  <si>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</si>
  <si>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</si>
  <si>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</si>
  <si>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</si>
  <si>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</si>
  <si>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</si>
  <si>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</si>
  <si>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</si>
  <si>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</si>
  <si>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</si>
  <si>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</si>
  <si>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</si>
  <si>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</si>
  <si>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</si>
  <si>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</si>
  <si>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</si>
  <si>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</si>
  <si>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</si>
  <si>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</si>
  <si>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</si>
  <si>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</si>
  <si>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</si>
  <si>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</si>
  <si>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</si>
  <si>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</si>
  <si>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</si>
  <si>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</si>
  <si>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</si>
  <si>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</si>
  <si>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</si>
  <si>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</si>
  <si>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</si>
  <si>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</si>
  <si>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20/09/20 - VENCIMENTO 25/09/20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</si>
</sst>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59907</v>
      </c>
      <c r="C7" s="47">
        <f t="shared" si="0"/>
        <v>47945</v>
      </c>
      <c r="D7" s="47">
        <f t="shared" si="0"/>
        <v>74951</v>
      </c>
      <c r="E7" s="47">
        <f t="shared" si="0"/>
        <v>34427</v>
      </c>
      <c r="F7" s="47">
        <f t="shared" si="0"/>
        <v>48599</v>
      </c>
      <c r="G7" s="47">
        <f t="shared" si="0"/>
        <v>59405</v>
      </c>
      <c r="H7" s="47">
        <f t="shared" si="0"/>
        <v>66825</v>
      </c>
      <c r="I7" s="47">
        <f t="shared" si="0"/>
        <v>81696</v>
      </c>
      <c r="J7" s="47">
        <f t="shared" si="0"/>
        <v>17408</v>
      </c>
      <c r="K7" s="47">
        <f t="shared" si="0"/>
        <v>491163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5157</v>
      </c>
      <c r="C8" s="45">
        <f t="shared" si="1"/>
        <v>4934</v>
      </c>
      <c r="D8" s="45">
        <f t="shared" si="1"/>
        <v>6940</v>
      </c>
      <c r="E8" s="45">
        <f t="shared" si="1"/>
        <v>3221</v>
      </c>
      <c r="F8" s="45">
        <f t="shared" si="1"/>
        <v>3946</v>
      </c>
      <c r="G8" s="45">
        <f t="shared" si="1"/>
        <v>3323</v>
      </c>
      <c r="H8" s="45">
        <f t="shared" si="1"/>
        <v>3047</v>
      </c>
      <c r="I8" s="45">
        <f t="shared" si="1"/>
        <v>5825</v>
      </c>
      <c r="J8" s="45">
        <f t="shared" si="1"/>
        <v>594</v>
      </c>
      <c r="K8" s="38">
        <f>SUM(B8:J8)</f>
        <v>36987</v>
      </c>
      <c r="L8"/>
      <c r="M8"/>
      <c r="N8"/>
    </row>
    <row r="9" spans="1:14" ht="16.5" customHeight="1">
      <c r="A9" s="22" t="s">
        <v>35</v>
      </c>
      <c r="B9" s="45">
        <v>5153</v>
      </c>
      <c r="C9" s="45">
        <v>4934</v>
      </c>
      <c r="D9" s="45">
        <v>6938</v>
      </c>
      <c r="E9" s="45">
        <v>3217</v>
      </c>
      <c r="F9" s="45">
        <v>3941</v>
      </c>
      <c r="G9" s="45">
        <v>3319</v>
      </c>
      <c r="H9" s="45">
        <v>3047</v>
      </c>
      <c r="I9" s="45">
        <v>5818</v>
      </c>
      <c r="J9" s="45">
        <v>594</v>
      </c>
      <c r="K9" s="38">
        <f>SUM(B9:J9)</f>
        <v>36961</v>
      </c>
      <c r="L9"/>
      <c r="M9"/>
      <c r="N9"/>
    </row>
    <row r="10" spans="1:14" ht="16.5" customHeight="1">
      <c r="A10" s="22" t="s">
        <v>34</v>
      </c>
      <c r="B10" s="45">
        <v>4</v>
      </c>
      <c r="C10" s="45">
        <v>0</v>
      </c>
      <c r="D10" s="45">
        <v>2</v>
      </c>
      <c r="E10" s="45">
        <v>4</v>
      </c>
      <c r="F10" s="45">
        <v>5</v>
      </c>
      <c r="G10" s="45">
        <v>4</v>
      </c>
      <c r="H10" s="45">
        <v>0</v>
      </c>
      <c r="I10" s="45">
        <v>7</v>
      </c>
      <c r="J10" s="45">
        <v>0</v>
      </c>
      <c r="K10" s="38">
        <f>SUM(B10:J10)</f>
        <v>26</v>
      </c>
      <c r="L10"/>
      <c r="M10"/>
      <c r="N10"/>
    </row>
    <row r="11" spans="1:14" ht="16.5" customHeight="1">
      <c r="A11" s="44" t="s">
        <v>33</v>
      </c>
      <c r="B11" s="43">
        <v>54750</v>
      </c>
      <c r="C11" s="43">
        <v>43011</v>
      </c>
      <c r="D11" s="43">
        <v>68011</v>
      </c>
      <c r="E11" s="43">
        <v>31206</v>
      </c>
      <c r="F11" s="43">
        <v>44653</v>
      </c>
      <c r="G11" s="43">
        <v>56082</v>
      </c>
      <c r="H11" s="43">
        <v>63778</v>
      </c>
      <c r="I11" s="43">
        <v>75871</v>
      </c>
      <c r="J11" s="43">
        <v>16814</v>
      </c>
      <c r="K11" s="38">
        <f>SUM(B11:J11)</f>
        <v>454176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1.452999685782615</v>
      </c>
      <c r="C15" s="39">
        <v>1.598035863494256</v>
      </c>
      <c r="D15" s="39">
        <v>1.22954412679347</v>
      </c>
      <c r="E15" s="39">
        <v>1.585312288454714</v>
      </c>
      <c r="F15" s="39">
        <v>1.466268294658946</v>
      </c>
      <c r="G15" s="39">
        <v>1.246928871391076</v>
      </c>
      <c r="H15" s="39">
        <v>1.354080261724708</v>
      </c>
      <c r="I15" s="39">
        <v>1.422981723832548</v>
      </c>
      <c r="J15" s="39">
        <v>1.589706351189626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276834.32</v>
      </c>
      <c r="C17" s="36">
        <f aca="true" t="shared" si="2" ref="C17:J17">C18+C19+C20+C21+C22+C23+C24</f>
        <v>271256.72</v>
      </c>
      <c r="D17" s="36">
        <f t="shared" si="2"/>
        <v>356882.43</v>
      </c>
      <c r="E17" s="36">
        <f t="shared" si="2"/>
        <v>189190.57</v>
      </c>
      <c r="F17" s="36">
        <f t="shared" si="2"/>
        <v>260743.68000000005</v>
      </c>
      <c r="G17" s="36">
        <f t="shared" si="2"/>
        <v>264909.47</v>
      </c>
      <c r="H17" s="36">
        <f t="shared" si="2"/>
        <v>265314.17000000004</v>
      </c>
      <c r="I17" s="36">
        <f t="shared" si="2"/>
        <v>354963.63999999996</v>
      </c>
      <c r="J17" s="36">
        <f t="shared" si="2"/>
        <v>90539.79</v>
      </c>
      <c r="K17" s="36">
        <f aca="true" t="shared" si="3" ref="K17:K24">SUM(B17:J17)</f>
        <v>2330634.7900000005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203731.73</v>
      </c>
      <c r="C18" s="30">
        <f t="shared" si="4"/>
        <v>178983.48</v>
      </c>
      <c r="D18" s="30">
        <f t="shared" si="4"/>
        <v>309944.87</v>
      </c>
      <c r="E18" s="30">
        <f t="shared" si="4"/>
        <v>123944.09</v>
      </c>
      <c r="F18" s="30">
        <f t="shared" si="4"/>
        <v>185030.97</v>
      </c>
      <c r="G18" s="30">
        <f t="shared" si="4"/>
        <v>228679.55</v>
      </c>
      <c r="H18" s="30">
        <f t="shared" si="4"/>
        <v>205059.2</v>
      </c>
      <c r="I18" s="30">
        <f t="shared" si="4"/>
        <v>253061.53</v>
      </c>
      <c r="J18" s="30">
        <f t="shared" si="4"/>
        <v>61093.38</v>
      </c>
      <c r="K18" s="30">
        <f t="shared" si="3"/>
        <v>1749528.7999999998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92290.41</v>
      </c>
      <c r="C19" s="30">
        <f t="shared" si="5"/>
        <v>107038.54</v>
      </c>
      <c r="D19" s="30">
        <f t="shared" si="5"/>
        <v>71146.02</v>
      </c>
      <c r="E19" s="30">
        <f t="shared" si="5"/>
        <v>72546</v>
      </c>
      <c r="F19" s="30">
        <f t="shared" si="5"/>
        <v>86274.07</v>
      </c>
      <c r="G19" s="30">
        <f t="shared" si="5"/>
        <v>56467.58</v>
      </c>
      <c r="H19" s="30">
        <f t="shared" si="5"/>
        <v>72607.42</v>
      </c>
      <c r="I19" s="30">
        <f t="shared" si="5"/>
        <v>107040.4</v>
      </c>
      <c r="J19" s="30">
        <f t="shared" si="5"/>
        <v>36027.15</v>
      </c>
      <c r="K19" s="30">
        <f t="shared" si="3"/>
        <v>701437.5900000001</v>
      </c>
      <c r="L19"/>
      <c r="M19"/>
      <c r="N19"/>
    </row>
    <row r="20" spans="1:14" ht="16.5" customHeight="1">
      <c r="A20" s="18" t="s">
        <v>28</v>
      </c>
      <c r="B20" s="30">
        <v>13364.09</v>
      </c>
      <c r="C20" s="30">
        <v>15134.19</v>
      </c>
      <c r="D20" s="30">
        <v>11701.66</v>
      </c>
      <c r="E20" s="30">
        <v>11408.73</v>
      </c>
      <c r="F20" s="30">
        <v>11622.21</v>
      </c>
      <c r="G20" s="30">
        <v>4823.12</v>
      </c>
      <c r="H20" s="30">
        <v>11594.71</v>
      </c>
      <c r="I20" s="30">
        <v>23460.87</v>
      </c>
      <c r="J20" s="30">
        <v>5598.06</v>
      </c>
      <c r="K20" s="30">
        <f t="shared" si="3"/>
        <v>108707.63999999998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-33919.9</v>
      </c>
      <c r="C24" s="30">
        <v>-32635.47</v>
      </c>
      <c r="D24" s="30">
        <v>-35910.12</v>
      </c>
      <c r="E24" s="30">
        <v>-20076.24</v>
      </c>
      <c r="F24" s="30">
        <v>-23551.56</v>
      </c>
      <c r="G24" s="30">
        <v>-25060.78</v>
      </c>
      <c r="H24" s="30">
        <v>-23947.16</v>
      </c>
      <c r="I24" s="30">
        <v>-29967.15</v>
      </c>
      <c r="J24" s="30">
        <v>-12178.8</v>
      </c>
      <c r="K24" s="30">
        <f t="shared" si="3"/>
        <v>-237247.18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-22673.2</v>
      </c>
      <c r="C27" s="30">
        <f t="shared" si="6"/>
        <v>-21709.6</v>
      </c>
      <c r="D27" s="30">
        <f t="shared" si="6"/>
        <v>-67779.52</v>
      </c>
      <c r="E27" s="30">
        <f t="shared" si="6"/>
        <v>-14154.8</v>
      </c>
      <c r="F27" s="30">
        <f t="shared" si="6"/>
        <v>-17340.4</v>
      </c>
      <c r="G27" s="30">
        <f t="shared" si="6"/>
        <v>-14603.6</v>
      </c>
      <c r="H27" s="30">
        <f t="shared" si="6"/>
        <v>-13406.8</v>
      </c>
      <c r="I27" s="30">
        <f t="shared" si="6"/>
        <v>-25599.2</v>
      </c>
      <c r="J27" s="30">
        <f t="shared" si="6"/>
        <v>-13397.960000000001</v>
      </c>
      <c r="K27" s="30">
        <f aca="true" t="shared" si="7" ref="K27:K35">SUM(B27:J27)</f>
        <v>-210665.08000000002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-22673.2</v>
      </c>
      <c r="C28" s="30">
        <f t="shared" si="8"/>
        <v>-21709.6</v>
      </c>
      <c r="D28" s="30">
        <f t="shared" si="8"/>
        <v>-30527.2</v>
      </c>
      <c r="E28" s="30">
        <f t="shared" si="8"/>
        <v>-14154.8</v>
      </c>
      <c r="F28" s="30">
        <f t="shared" si="8"/>
        <v>-17340.4</v>
      </c>
      <c r="G28" s="30">
        <f t="shared" si="8"/>
        <v>-14603.6</v>
      </c>
      <c r="H28" s="30">
        <f t="shared" si="8"/>
        <v>-13406.8</v>
      </c>
      <c r="I28" s="30">
        <f t="shared" si="8"/>
        <v>-25599.2</v>
      </c>
      <c r="J28" s="30">
        <f t="shared" si="8"/>
        <v>-2613.6</v>
      </c>
      <c r="K28" s="30">
        <f t="shared" si="7"/>
        <v>-162628.40000000002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-22673.2</v>
      </c>
      <c r="C29" s="30">
        <f aca="true" t="shared" si="9" ref="C29:J29">-ROUND((C9)*$E$3,2)</f>
        <v>-21709.6</v>
      </c>
      <c r="D29" s="30">
        <f t="shared" si="9"/>
        <v>-30527.2</v>
      </c>
      <c r="E29" s="30">
        <f t="shared" si="9"/>
        <v>-14154.8</v>
      </c>
      <c r="F29" s="30">
        <f t="shared" si="9"/>
        <v>-17340.4</v>
      </c>
      <c r="G29" s="30">
        <f t="shared" si="9"/>
        <v>-14603.6</v>
      </c>
      <c r="H29" s="30">
        <f t="shared" si="9"/>
        <v>-13406.8</v>
      </c>
      <c r="I29" s="30">
        <f t="shared" si="9"/>
        <v>-25599.2</v>
      </c>
      <c r="J29" s="30">
        <f t="shared" si="9"/>
        <v>-2613.6</v>
      </c>
      <c r="K29" s="30">
        <f t="shared" si="7"/>
        <v>-162628.40000000002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-48036.68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254161.12</v>
      </c>
      <c r="C47" s="27">
        <f aca="true" t="shared" si="11" ref="C47:J47">IF(C17+C27+C48&lt;0,0,C17+C27+C48)</f>
        <v>249547.11999999997</v>
      </c>
      <c r="D47" s="27">
        <f t="shared" si="11"/>
        <v>289102.91</v>
      </c>
      <c r="E47" s="27">
        <f t="shared" si="11"/>
        <v>175035.77000000002</v>
      </c>
      <c r="F47" s="27">
        <f t="shared" si="11"/>
        <v>243403.28000000006</v>
      </c>
      <c r="G47" s="27">
        <f t="shared" si="11"/>
        <v>250305.86999999997</v>
      </c>
      <c r="H47" s="27">
        <f t="shared" si="11"/>
        <v>251907.37000000005</v>
      </c>
      <c r="I47" s="27">
        <f t="shared" si="11"/>
        <v>329364.43999999994</v>
      </c>
      <c r="J47" s="27">
        <f t="shared" si="11"/>
        <v>77141.82999999999</v>
      </c>
      <c r="K47" s="20">
        <f>SUM(B47:J47)</f>
        <v>2119969.71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254161.11000000002</v>
      </c>
      <c r="C53" s="10">
        <f t="shared" si="13"/>
        <v>249547.12</v>
      </c>
      <c r="D53" s="10">
        <f t="shared" si="13"/>
        <v>289102.91</v>
      </c>
      <c r="E53" s="10">
        <f t="shared" si="13"/>
        <v>175035.76</v>
      </c>
      <c r="F53" s="10">
        <f t="shared" si="13"/>
        <v>243403.29</v>
      </c>
      <c r="G53" s="10">
        <f t="shared" si="13"/>
        <v>250305.87</v>
      </c>
      <c r="H53" s="10">
        <f t="shared" si="13"/>
        <v>251907.36</v>
      </c>
      <c r="I53" s="10">
        <f>SUM(I54:I66)</f>
        <v>329364.44</v>
      </c>
      <c r="J53" s="10">
        <f t="shared" si="13"/>
        <v>77141.83</v>
      </c>
      <c r="K53" s="5">
        <f>SUM(K54:K66)</f>
        <v>2119969.69</v>
      </c>
      <c r="L53" s="9"/>
    </row>
    <row r="54" spans="1:11" ht="16.5" customHeight="1">
      <c r="A54" s="7" t="s">
        <v>60</v>
      </c>
      <c r="B54" s="8">
        <v>221501.41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221501.41</v>
      </c>
    </row>
    <row r="55" spans="1:11" ht="16.5" customHeight="1">
      <c r="A55" s="7" t="s">
        <v>61</v>
      </c>
      <c r="B55" s="8">
        <v>32659.7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32659.7</v>
      </c>
    </row>
    <row r="56" spans="1:11" ht="16.5" customHeight="1">
      <c r="A56" s="7" t="s">
        <v>4</v>
      </c>
      <c r="B56" s="6">
        <v>0</v>
      </c>
      <c r="C56" s="8">
        <v>249547.12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249547.12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289102.91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289102.91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175035.76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175035.76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243403.29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243403.29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250305.87</v>
      </c>
      <c r="H60" s="6">
        <v>0</v>
      </c>
      <c r="I60" s="6">
        <v>0</v>
      </c>
      <c r="J60" s="6">
        <v>0</v>
      </c>
      <c r="K60" s="5">
        <f t="shared" si="14"/>
        <v>250305.87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251907.36</v>
      </c>
      <c r="I61" s="6">
        <v>0</v>
      </c>
      <c r="J61" s="6">
        <v>0</v>
      </c>
      <c r="K61" s="5">
        <f t="shared" si="14"/>
        <v>251907.36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108723.2</v>
      </c>
      <c r="J63" s="6">
        <v>0</v>
      </c>
      <c r="K63" s="5">
        <f t="shared" si="14"/>
        <v>108723.2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220641.24</v>
      </c>
      <c r="J64" s="6">
        <v>0</v>
      </c>
      <c r="K64" s="5">
        <f t="shared" si="14"/>
        <v>220641.24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77141.83</v>
      </c>
      <c r="K65" s="5">
        <f t="shared" si="14"/>
        <v>77141.83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2020-09-25T15:00:09Z</dcterms:modified>
  <cp:category/>
  <cp:version/>
  <cp:contentType/>
  <cp:contentStatus/>
</cp:coreProperties>
</file>