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<sst xmlns="http://schemas.openxmlformats.org/spreadsheetml/2006/main" count="75" uniqueCount="74">
  <si>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</si>
  <si>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</si>
  <si>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</si>
  <si>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</si>
  <si>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</si>
  <si>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</si>
  <si>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</si>
  <si>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</si>
  <si>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</si>
  <si>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</si>
  <si>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</si>
  <si>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</si>
  <si>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</si>
  <si>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</si>
  <si>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</si>
  <si>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</si>
  <si>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</si>
  <si>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</si>
  <si>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</si>
  <si>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</si>
  <si>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</si>
  <si>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</si>
  <si>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</si>
  <si>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</si>
  <si>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</si>
  <si>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</si>
  <si>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</si>
  <si>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</si>
  <si>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</si>
  <si>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</si>
  <si>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</si>
  <si>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</si>
  <si>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</si>
  <si>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</si>
  <si>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</si>
  <si>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</si>
  <si>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</si>
  <si>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</si>
  <si>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</si>
  <si>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</si>
  <si>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</si>
  <si>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</si>
  <si>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</si>
  <si>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</si>
  <si>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</si>
  <si>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</si>
  <si>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</si>
  <si>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</si>
  <si>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</si>
  <si>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</si>
  <si>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</si>
  <si>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</si>
  <si>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</si>
  <si>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</si>
  <si>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</si>
  <si>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</si>
  <si>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</si>
  <si>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</si>
  <si>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</si>
  <si>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</si>
  <si>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</si>
  <si>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</si>
  <si>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</si>
  <si>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</si>
  <si>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</si>
  <si>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</si>
  <si>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</si>
  <si>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</si>
  <si>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</si>
  <si>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</si>
  <si>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</si>
  <si>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18/09/20 - VENCIMENTO 25/09/20</t>
  </si>
  <si>
    <t>5.3. Revisão de Remuneração pelo Transporte Coletivo ¹</t>
  </si>
  <si>
    <t>¹ Frota parada de 01 a 31/08/20.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</si>
</sst>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9" t="s">
        <v>50</v>
      </c>
      <c r="B4" s="60" t="s">
        <v>49</v>
      </c>
      <c r="C4" s="61"/>
      <c r="D4" s="61"/>
      <c r="E4" s="61"/>
      <c r="F4" s="61"/>
      <c r="G4" s="61"/>
      <c r="H4" s="61"/>
      <c r="I4" s="61"/>
      <c r="J4" s="61"/>
      <c r="K4" s="59" t="s">
        <v>48</v>
      </c>
    </row>
    <row r="5" spans="1:11" ht="43.5" customHeight="1">
      <c r="A5" s="59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9"/>
    </row>
    <row r="6" spans="1:11" ht="18.75" customHeight="1">
      <c r="A6" s="59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9"/>
    </row>
    <row r="7" spans="1:14" ht="16.5" customHeight="1">
      <c r="A7" s="13" t="s">
        <v>36</v>
      </c>
      <c r="B7" s="47">
        <f aca="true" t="shared" si="0" ref="B7:K7">B8+B11</f>
        <v>218588</v>
      </c>
      <c r="C7" s="47">
        <f t="shared" si="0"/>
        <v>194033</v>
      </c>
      <c r="D7" s="47">
        <f t="shared" si="0"/>
        <v>261786</v>
      </c>
      <c r="E7" s="47">
        <f t="shared" si="0"/>
        <v>133980</v>
      </c>
      <c r="F7" s="47">
        <f t="shared" si="0"/>
        <v>154898</v>
      </c>
      <c r="G7" s="47">
        <f t="shared" si="0"/>
        <v>181077</v>
      </c>
      <c r="H7" s="47">
        <f t="shared" si="0"/>
        <v>203041</v>
      </c>
      <c r="I7" s="47">
        <f t="shared" si="0"/>
        <v>257163</v>
      </c>
      <c r="J7" s="47">
        <f t="shared" si="0"/>
        <v>74557</v>
      </c>
      <c r="K7" s="47">
        <f t="shared" si="0"/>
        <v>1679123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14970</v>
      </c>
      <c r="C8" s="45">
        <f t="shared" si="1"/>
        <v>14375</v>
      </c>
      <c r="D8" s="45">
        <f t="shared" si="1"/>
        <v>16478</v>
      </c>
      <c r="E8" s="45">
        <f t="shared" si="1"/>
        <v>9277</v>
      </c>
      <c r="F8" s="45">
        <f t="shared" si="1"/>
        <v>10957</v>
      </c>
      <c r="G8" s="45">
        <f t="shared" si="1"/>
        <v>7311</v>
      </c>
      <c r="H8" s="45">
        <f t="shared" si="1"/>
        <v>6260</v>
      </c>
      <c r="I8" s="45">
        <f t="shared" si="1"/>
        <v>14817</v>
      </c>
      <c r="J8" s="45">
        <f t="shared" si="1"/>
        <v>2416</v>
      </c>
      <c r="K8" s="38">
        <f>SUM(B8:J8)</f>
        <v>96861</v>
      </c>
      <c r="L8"/>
      <c r="M8"/>
      <c r="N8"/>
    </row>
    <row r="9" spans="1:14" ht="16.5" customHeight="1">
      <c r="A9" s="22" t="s">
        <v>34</v>
      </c>
      <c r="B9" s="45">
        <v>14962</v>
      </c>
      <c r="C9" s="45">
        <v>14372</v>
      </c>
      <c r="D9" s="45">
        <v>16475</v>
      </c>
      <c r="E9" s="45">
        <v>9264</v>
      </c>
      <c r="F9" s="45">
        <v>10948</v>
      </c>
      <c r="G9" s="45">
        <v>7308</v>
      </c>
      <c r="H9" s="45">
        <v>6260</v>
      </c>
      <c r="I9" s="45">
        <v>14804</v>
      </c>
      <c r="J9" s="45">
        <v>2416</v>
      </c>
      <c r="K9" s="38">
        <f>SUM(B9:J9)</f>
        <v>96809</v>
      </c>
      <c r="L9"/>
      <c r="M9"/>
      <c r="N9"/>
    </row>
    <row r="10" spans="1:14" ht="16.5" customHeight="1">
      <c r="A10" s="22" t="s">
        <v>33</v>
      </c>
      <c r="B10" s="45">
        <v>8</v>
      </c>
      <c r="C10" s="45">
        <v>3</v>
      </c>
      <c r="D10" s="45">
        <v>3</v>
      </c>
      <c r="E10" s="45">
        <v>13</v>
      </c>
      <c r="F10" s="45">
        <v>9</v>
      </c>
      <c r="G10" s="45">
        <v>3</v>
      </c>
      <c r="H10" s="45">
        <v>0</v>
      </c>
      <c r="I10" s="45">
        <v>13</v>
      </c>
      <c r="J10" s="45">
        <v>0</v>
      </c>
      <c r="K10" s="38">
        <f>SUM(B10:J10)</f>
        <v>52</v>
      </c>
      <c r="L10"/>
      <c r="M10"/>
      <c r="N10"/>
    </row>
    <row r="11" spans="1:14" ht="16.5" customHeight="1">
      <c r="A11" s="44" t="s">
        <v>32</v>
      </c>
      <c r="B11" s="43">
        <v>203618</v>
      </c>
      <c r="C11" s="43">
        <v>179658</v>
      </c>
      <c r="D11" s="43">
        <v>245308</v>
      </c>
      <c r="E11" s="43">
        <v>124703</v>
      </c>
      <c r="F11" s="43">
        <v>143941</v>
      </c>
      <c r="G11" s="43">
        <v>173766</v>
      </c>
      <c r="H11" s="43">
        <v>196781</v>
      </c>
      <c r="I11" s="43">
        <v>242346</v>
      </c>
      <c r="J11" s="43">
        <v>72141</v>
      </c>
      <c r="K11" s="38">
        <f>SUM(B11:J11)</f>
        <v>1582262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1.532956061674619</v>
      </c>
      <c r="C15" s="39">
        <v>1.612915205817795</v>
      </c>
      <c r="D15" s="39">
        <v>1.285151656271342</v>
      </c>
      <c r="E15" s="39">
        <v>1.721585509779137</v>
      </c>
      <c r="F15" s="39">
        <v>1.498771811770265</v>
      </c>
      <c r="G15" s="39">
        <v>1.395589503826524</v>
      </c>
      <c r="H15" s="39">
        <v>1.392493907614641</v>
      </c>
      <c r="I15" s="39">
        <v>1.469636874346677</v>
      </c>
      <c r="J15" s="39">
        <v>1.68231064170447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1138062.52</v>
      </c>
      <c r="C17" s="36">
        <f aca="true" t="shared" si="2" ref="C17:J17">C18+C19+C20+C21+C22+C23+C24</f>
        <v>1161948.15</v>
      </c>
      <c r="D17" s="36">
        <f t="shared" si="2"/>
        <v>1377178.2799999998</v>
      </c>
      <c r="E17" s="36">
        <f t="shared" si="2"/>
        <v>832251.28</v>
      </c>
      <c r="F17" s="36">
        <f t="shared" si="2"/>
        <v>884279.79</v>
      </c>
      <c r="G17" s="36">
        <f t="shared" si="2"/>
        <v>961789.47</v>
      </c>
      <c r="H17" s="36">
        <f t="shared" si="2"/>
        <v>865495.35</v>
      </c>
      <c r="I17" s="36">
        <f t="shared" si="2"/>
        <v>1185211.93</v>
      </c>
      <c r="J17" s="36">
        <f t="shared" si="2"/>
        <v>438691.37000000005</v>
      </c>
      <c r="K17" s="36">
        <f aca="true" t="shared" si="3" ref="K17:K24">SUM(B17:J17)</f>
        <v>8844908.139999999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743374.07</v>
      </c>
      <c r="C18" s="30">
        <f t="shared" si="4"/>
        <v>724344.59</v>
      </c>
      <c r="D18" s="30">
        <f t="shared" si="4"/>
        <v>1082563.65</v>
      </c>
      <c r="E18" s="30">
        <f t="shared" si="4"/>
        <v>482354.8</v>
      </c>
      <c r="F18" s="30">
        <f t="shared" si="4"/>
        <v>589743.16</v>
      </c>
      <c r="G18" s="30">
        <f t="shared" si="4"/>
        <v>697055.91</v>
      </c>
      <c r="H18" s="30">
        <f t="shared" si="4"/>
        <v>623051.61</v>
      </c>
      <c r="I18" s="30">
        <f t="shared" si="4"/>
        <v>796588.11</v>
      </c>
      <c r="J18" s="30">
        <f t="shared" si="4"/>
        <v>261657.79</v>
      </c>
      <c r="K18" s="30">
        <f t="shared" si="3"/>
        <v>6000733.69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396185.72</v>
      </c>
      <c r="C19" s="30">
        <f t="shared" si="5"/>
        <v>443961.81</v>
      </c>
      <c r="D19" s="30">
        <f t="shared" si="5"/>
        <v>308694.82</v>
      </c>
      <c r="E19" s="30">
        <f t="shared" si="5"/>
        <v>348060.23</v>
      </c>
      <c r="F19" s="30">
        <f t="shared" si="5"/>
        <v>294147.26</v>
      </c>
      <c r="G19" s="30">
        <f t="shared" si="5"/>
        <v>275748</v>
      </c>
      <c r="H19" s="30">
        <f t="shared" si="5"/>
        <v>244543.96</v>
      </c>
      <c r="I19" s="30">
        <f t="shared" si="5"/>
        <v>374107.15</v>
      </c>
      <c r="J19" s="30">
        <f t="shared" si="5"/>
        <v>178531.89</v>
      </c>
      <c r="K19" s="30">
        <f t="shared" si="3"/>
        <v>2863980.8400000003</v>
      </c>
      <c r="L19"/>
      <c r="M19"/>
      <c r="N19"/>
    </row>
    <row r="20" spans="1:14" ht="16.5" customHeight="1">
      <c r="A20" s="18" t="s">
        <v>27</v>
      </c>
      <c r="B20" s="30">
        <v>31078.14</v>
      </c>
      <c r="C20" s="30">
        <v>23545.71</v>
      </c>
      <c r="D20" s="30">
        <v>21849.65</v>
      </c>
      <c r="E20" s="30">
        <v>20569.34</v>
      </c>
      <c r="F20" s="30">
        <v>22579.42</v>
      </c>
      <c r="G20" s="30">
        <v>14168.72</v>
      </c>
      <c r="H20" s="30">
        <v>21856.9</v>
      </c>
      <c r="I20" s="30">
        <v>43132.43</v>
      </c>
      <c r="J20" s="30">
        <v>10692.39</v>
      </c>
      <c r="K20" s="30">
        <f t="shared" si="3"/>
        <v>209472.69999999995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-229.4</v>
      </c>
      <c r="H23" s="30">
        <v>0</v>
      </c>
      <c r="I23" s="30">
        <v>0</v>
      </c>
      <c r="J23" s="30">
        <v>0</v>
      </c>
      <c r="K23" s="30">
        <f t="shared" si="3"/>
        <v>-229.4</v>
      </c>
      <c r="L23"/>
      <c r="M23"/>
      <c r="N23"/>
    </row>
    <row r="24" spans="1:14" ht="16.5" customHeight="1">
      <c r="A24" s="18" t="s">
        <v>69</v>
      </c>
      <c r="B24" s="30">
        <v>-33943.4</v>
      </c>
      <c r="C24" s="30">
        <v>-32639.94</v>
      </c>
      <c r="D24" s="30">
        <v>-35929.84</v>
      </c>
      <c r="E24" s="30">
        <v>-20101.08</v>
      </c>
      <c r="F24" s="30">
        <v>-23558.04</v>
      </c>
      <c r="G24" s="30">
        <v>-24953.76</v>
      </c>
      <c r="H24" s="30">
        <v>-23957.12</v>
      </c>
      <c r="I24" s="30">
        <v>-29983.75</v>
      </c>
      <c r="J24" s="30">
        <v>-12190.7</v>
      </c>
      <c r="K24" s="30">
        <f t="shared" si="3"/>
        <v>-237257.63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2632066.8499999996</v>
      </c>
      <c r="C27" s="30">
        <f t="shared" si="6"/>
        <v>1316683.77</v>
      </c>
      <c r="D27" s="30">
        <f t="shared" si="6"/>
        <v>2383176.33</v>
      </c>
      <c r="E27" s="30">
        <f t="shared" si="6"/>
        <v>1933293.75</v>
      </c>
      <c r="F27" s="30">
        <f t="shared" si="6"/>
        <v>1205458.1700000002</v>
      </c>
      <c r="G27" s="30">
        <f t="shared" si="6"/>
        <v>838257.1</v>
      </c>
      <c r="H27" s="30">
        <f t="shared" si="6"/>
        <v>1084821.94</v>
      </c>
      <c r="I27" s="30">
        <f t="shared" si="6"/>
        <v>3383972.4600000004</v>
      </c>
      <c r="J27" s="30">
        <f t="shared" si="6"/>
        <v>676987.88</v>
      </c>
      <c r="K27" s="30">
        <f aca="true" t="shared" si="7" ref="K27:K35">SUM(B27:J27)</f>
        <v>15454718.25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-112239.97</v>
      </c>
      <c r="C28" s="30">
        <f t="shared" si="8"/>
        <v>-67108.23000000001</v>
      </c>
      <c r="D28" s="30">
        <f t="shared" si="8"/>
        <v>-87854.53</v>
      </c>
      <c r="E28" s="30">
        <f t="shared" si="8"/>
        <v>-99333.82999999999</v>
      </c>
      <c r="F28" s="30">
        <f t="shared" si="8"/>
        <v>-48171.2</v>
      </c>
      <c r="G28" s="30">
        <f t="shared" si="8"/>
        <v>-103605.39</v>
      </c>
      <c r="H28" s="30">
        <f t="shared" si="8"/>
        <v>-41291.56</v>
      </c>
      <c r="I28" s="30">
        <f t="shared" si="8"/>
        <v>-86591.51</v>
      </c>
      <c r="J28" s="30">
        <f t="shared" si="8"/>
        <v>-17249.010000000002</v>
      </c>
      <c r="K28" s="30">
        <f t="shared" si="7"/>
        <v>-663445.23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-65832.8</v>
      </c>
      <c r="C29" s="30">
        <f aca="true" t="shared" si="9" ref="C29:J29">-ROUND((C9)*$E$3,2)</f>
        <v>-63236.8</v>
      </c>
      <c r="D29" s="30">
        <f t="shared" si="9"/>
        <v>-72490</v>
      </c>
      <c r="E29" s="30">
        <f t="shared" si="9"/>
        <v>-40761.6</v>
      </c>
      <c r="F29" s="30">
        <f t="shared" si="9"/>
        <v>-48171.2</v>
      </c>
      <c r="G29" s="30">
        <f t="shared" si="9"/>
        <v>-32155.2</v>
      </c>
      <c r="H29" s="30">
        <f t="shared" si="9"/>
        <v>-27544</v>
      </c>
      <c r="I29" s="30">
        <f t="shared" si="9"/>
        <v>-65137.6</v>
      </c>
      <c r="J29" s="30">
        <f t="shared" si="9"/>
        <v>-10630.4</v>
      </c>
      <c r="K29" s="30">
        <f t="shared" si="7"/>
        <v>-425959.60000000003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-400.4</v>
      </c>
      <c r="C31" s="30">
        <v>-92.4</v>
      </c>
      <c r="D31" s="30">
        <v>-123.2</v>
      </c>
      <c r="E31" s="30">
        <v>-123.2</v>
      </c>
      <c r="F31" s="26">
        <v>0</v>
      </c>
      <c r="G31" s="30">
        <v>-61.6</v>
      </c>
      <c r="H31" s="30">
        <v>-24.82</v>
      </c>
      <c r="I31" s="30">
        <v>-38.74</v>
      </c>
      <c r="J31" s="30">
        <v>-11.95</v>
      </c>
      <c r="K31" s="30">
        <f t="shared" si="7"/>
        <v>-876.3100000000002</v>
      </c>
      <c r="L31"/>
      <c r="M31"/>
      <c r="N31"/>
    </row>
    <row r="32" spans="1:14" ht="16.5" customHeight="1">
      <c r="A32" s="25" t="s">
        <v>20</v>
      </c>
      <c r="B32" s="30">
        <v>-46006.77</v>
      </c>
      <c r="C32" s="30">
        <v>-3779.03</v>
      </c>
      <c r="D32" s="30">
        <v>-15241.33</v>
      </c>
      <c r="E32" s="30">
        <v>-58449.03</v>
      </c>
      <c r="F32" s="26">
        <v>0</v>
      </c>
      <c r="G32" s="30">
        <v>-71388.59</v>
      </c>
      <c r="H32" s="30">
        <v>-13722.74</v>
      </c>
      <c r="I32" s="30">
        <v>-21415.17</v>
      </c>
      <c r="J32" s="30">
        <v>-6606.66</v>
      </c>
      <c r="K32" s="30">
        <f t="shared" si="7"/>
        <v>-236609.31999999998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-531000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-579036.6799999999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2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27">
        <f>SUM(B41:J41)</f>
        <v>535000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27">
        <v>-1066000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27">
        <f>SUM(B42:J42)</f>
        <v>-1066000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17">
        <v>2744306.82</v>
      </c>
      <c r="C45" s="17">
        <v>1383792</v>
      </c>
      <c r="D45" s="17">
        <v>2508283.18</v>
      </c>
      <c r="E45" s="17">
        <v>2563627.58</v>
      </c>
      <c r="F45" s="17">
        <v>1253629.37</v>
      </c>
      <c r="G45" s="17">
        <v>941862.49</v>
      </c>
      <c r="H45" s="17">
        <v>1126113.5</v>
      </c>
      <c r="I45" s="17">
        <v>3470563.97</v>
      </c>
      <c r="J45" s="17">
        <v>705021.25</v>
      </c>
      <c r="K45" s="17">
        <f>SUM(B45:J45)</f>
        <v>16697200.16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3770129.3699999996</v>
      </c>
      <c r="C47" s="27">
        <f aca="true" t="shared" si="11" ref="C47:J47">IF(C17+C27+C48&lt;0,0,C17+C27+C48)</f>
        <v>2478631.92</v>
      </c>
      <c r="D47" s="27">
        <f t="shared" si="11"/>
        <v>3760354.61</v>
      </c>
      <c r="E47" s="27">
        <f t="shared" si="11"/>
        <v>2765545.0300000003</v>
      </c>
      <c r="F47" s="27">
        <f t="shared" si="11"/>
        <v>2089737.9600000002</v>
      </c>
      <c r="G47" s="27">
        <f t="shared" si="11"/>
        <v>1800046.5699999998</v>
      </c>
      <c r="H47" s="27">
        <f t="shared" si="11"/>
        <v>1950317.29</v>
      </c>
      <c r="I47" s="27">
        <f t="shared" si="11"/>
        <v>4569184.390000001</v>
      </c>
      <c r="J47" s="27">
        <f t="shared" si="11"/>
        <v>1115679.25</v>
      </c>
      <c r="K47" s="20">
        <f>SUM(B47:J47)</f>
        <v>24299626.39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3770129.3600000003</v>
      </c>
      <c r="C53" s="10">
        <f t="shared" si="13"/>
        <v>2478631.93</v>
      </c>
      <c r="D53" s="10">
        <f t="shared" si="13"/>
        <v>3760354.6</v>
      </c>
      <c r="E53" s="10">
        <f t="shared" si="13"/>
        <v>2765545.03</v>
      </c>
      <c r="F53" s="10">
        <f t="shared" si="13"/>
        <v>2089737.96</v>
      </c>
      <c r="G53" s="10">
        <f t="shared" si="13"/>
        <v>1800046.57</v>
      </c>
      <c r="H53" s="10">
        <f t="shared" si="13"/>
        <v>1950317.3</v>
      </c>
      <c r="I53" s="10">
        <f>SUM(I54:I66)</f>
        <v>4569184.390000001</v>
      </c>
      <c r="J53" s="10">
        <f t="shared" si="13"/>
        <v>1115679.26</v>
      </c>
      <c r="K53" s="5">
        <f>SUM(K54:K66)</f>
        <v>24299626.4</v>
      </c>
      <c r="L53" s="9"/>
    </row>
    <row r="54" spans="1:11" ht="16.5" customHeight="1">
      <c r="A54" s="7" t="s">
        <v>59</v>
      </c>
      <c r="B54" s="8">
        <v>3301407.6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3301407.6</v>
      </c>
    </row>
    <row r="55" spans="1:11" ht="16.5" customHeight="1">
      <c r="A55" s="7" t="s">
        <v>60</v>
      </c>
      <c r="B55" s="8">
        <v>468721.76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468721.76</v>
      </c>
    </row>
    <row r="56" spans="1:11" ht="16.5" customHeight="1">
      <c r="A56" s="7" t="s">
        <v>4</v>
      </c>
      <c r="B56" s="6">
        <v>0</v>
      </c>
      <c r="C56" s="8">
        <v>2478631.93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2478631.93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3760354.6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3760354.6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2765545.03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2765545.03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2089737.96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2089737.96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1800046.57</v>
      </c>
      <c r="H60" s="6">
        <v>0</v>
      </c>
      <c r="I60" s="6">
        <v>0</v>
      </c>
      <c r="J60" s="6">
        <v>0</v>
      </c>
      <c r="K60" s="5">
        <f t="shared" si="14"/>
        <v>1800046.57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1950317.3</v>
      </c>
      <c r="I61" s="6">
        <v>0</v>
      </c>
      <c r="J61" s="6">
        <v>0</v>
      </c>
      <c r="K61" s="5">
        <f t="shared" si="14"/>
        <v>1950317.3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1740381.83</v>
      </c>
      <c r="J63" s="6">
        <v>0</v>
      </c>
      <c r="K63" s="5">
        <f t="shared" si="14"/>
        <v>1740381.83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2828802.56</v>
      </c>
      <c r="J64" s="6">
        <v>0</v>
      </c>
      <c r="K64" s="5">
        <f t="shared" si="14"/>
        <v>2828802.56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1115679.26</v>
      </c>
      <c r="K65" s="5">
        <f t="shared" si="14"/>
        <v>1115679.26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56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2020-09-25T14:58:33Z</dcterms:modified>
  <cp:category/>
  <cp:version/>
  <cp:contentType/>
  <cp:contentStatus/>
</cp:coreProperties>
</file>