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<sst xmlns="http://schemas.openxmlformats.org/spreadsheetml/2006/main" count="74" uniqueCount="73">
  <si>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</si>
  <si>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</si>
  <si>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</si>
  <si>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</si>
  <si>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</si>
  <si>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</si>
  <si>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</si>
  <si>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</si>
  <si>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</si>
  <si>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</si>
  <si>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</si>
  <si>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</si>
  <si>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</si>
  <si>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</si>
  <si>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</si>
  <si>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</si>
  <si>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</si>
  <si>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</si>
  <si>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</si>
  <si>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</si>
  <si>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</si>
  <si>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</si>
  <si>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</si>
  <si>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</si>
  <si>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</si>
  <si>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</si>
  <si>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</si>
  <si>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</si>
  <si>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</si>
  <si>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</si>
  <si>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</si>
  <si>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</si>
  <si>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</si>
  <si>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</si>
  <si>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</si>
  <si>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</si>
  <si>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</si>
  <si>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</si>
  <si>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</si>
  <si>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</si>
  <si>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</si>
  <si>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</si>
  <si>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</si>
  <si>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</si>
  <si>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</si>
  <si>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</si>
  <si>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</si>
  <si>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</si>
  <si>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</si>
  <si>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</si>
  <si>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</si>
  <si>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</si>
  <si>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</si>
  <si>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</si>
  <si>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</si>
  <si>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</si>
  <si>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</si>
  <si>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</si>
  <si>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</si>
  <si>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</si>
  <si>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</si>
  <si>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</si>
  <si>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</si>
  <si>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</si>
  <si>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</si>
  <si>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</si>
  <si>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</si>
  <si>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</si>
  <si>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</si>
  <si>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</si>
  <si>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</si>
  <si>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</si>
  <si>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16/09/20 - VENCIMENTO 23/09/20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</si>
</sst>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221730</v>
      </c>
      <c r="C7" s="47">
        <f t="shared" si="0"/>
        <v>194670</v>
      </c>
      <c r="D7" s="47">
        <f t="shared" si="0"/>
        <v>264495</v>
      </c>
      <c r="E7" s="47">
        <f t="shared" si="0"/>
        <v>135215</v>
      </c>
      <c r="F7" s="47">
        <f t="shared" si="0"/>
        <v>154608</v>
      </c>
      <c r="G7" s="47">
        <f t="shared" si="0"/>
        <v>177749</v>
      </c>
      <c r="H7" s="47">
        <f t="shared" si="0"/>
        <v>200685</v>
      </c>
      <c r="I7" s="47">
        <f t="shared" si="0"/>
        <v>256868</v>
      </c>
      <c r="J7" s="47">
        <f t="shared" si="0"/>
        <v>73136</v>
      </c>
      <c r="K7" s="47">
        <f t="shared" si="0"/>
        <v>1679156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13974</v>
      </c>
      <c r="C8" s="45">
        <f t="shared" si="1"/>
        <v>13410</v>
      </c>
      <c r="D8" s="45">
        <f t="shared" si="1"/>
        <v>15610</v>
      </c>
      <c r="E8" s="45">
        <f t="shared" si="1"/>
        <v>8707</v>
      </c>
      <c r="F8" s="45">
        <f t="shared" si="1"/>
        <v>10114</v>
      </c>
      <c r="G8" s="45">
        <f t="shared" si="1"/>
        <v>6568</v>
      </c>
      <c r="H8" s="45">
        <f t="shared" si="1"/>
        <v>5799</v>
      </c>
      <c r="I8" s="45">
        <f t="shared" si="1"/>
        <v>14262</v>
      </c>
      <c r="J8" s="45">
        <f t="shared" si="1"/>
        <v>2162</v>
      </c>
      <c r="K8" s="38">
        <f>SUM(B8:J8)</f>
        <v>90606</v>
      </c>
      <c r="L8"/>
      <c r="M8"/>
      <c r="N8"/>
    </row>
    <row r="9" spans="1:14" ht="16.5" customHeight="1">
      <c r="A9" s="22" t="s">
        <v>35</v>
      </c>
      <c r="B9" s="45">
        <v>13962</v>
      </c>
      <c r="C9" s="45">
        <v>13408</v>
      </c>
      <c r="D9" s="45">
        <v>15606</v>
      </c>
      <c r="E9" s="45">
        <v>8690</v>
      </c>
      <c r="F9" s="45">
        <v>10110</v>
      </c>
      <c r="G9" s="45">
        <v>6568</v>
      </c>
      <c r="H9" s="45">
        <v>5799</v>
      </c>
      <c r="I9" s="45">
        <v>14251</v>
      </c>
      <c r="J9" s="45">
        <v>2162</v>
      </c>
      <c r="K9" s="38">
        <f>SUM(B9:J9)</f>
        <v>90556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2</v>
      </c>
      <c r="D10" s="45">
        <v>4</v>
      </c>
      <c r="E10" s="45">
        <v>17</v>
      </c>
      <c r="F10" s="45">
        <v>4</v>
      </c>
      <c r="G10" s="45">
        <v>0</v>
      </c>
      <c r="H10" s="45">
        <v>0</v>
      </c>
      <c r="I10" s="45">
        <v>11</v>
      </c>
      <c r="J10" s="45">
        <v>0</v>
      </c>
      <c r="K10" s="38">
        <f>SUM(B10:J10)</f>
        <v>50</v>
      </c>
      <c r="L10"/>
      <c r="M10"/>
      <c r="N10"/>
    </row>
    <row r="11" spans="1:14" ht="16.5" customHeight="1">
      <c r="A11" s="44" t="s">
        <v>33</v>
      </c>
      <c r="B11" s="43">
        <v>207756</v>
      </c>
      <c r="C11" s="43">
        <v>181260</v>
      </c>
      <c r="D11" s="43">
        <v>248885</v>
      </c>
      <c r="E11" s="43">
        <v>126508</v>
      </c>
      <c r="F11" s="43">
        <v>144494</v>
      </c>
      <c r="G11" s="43">
        <v>171181</v>
      </c>
      <c r="H11" s="43">
        <v>194886</v>
      </c>
      <c r="I11" s="43">
        <v>242606</v>
      </c>
      <c r="J11" s="43">
        <v>70974</v>
      </c>
      <c r="K11" s="38">
        <f>SUM(B11:J11)</f>
        <v>1588550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1.508787811558148</v>
      </c>
      <c r="C15" s="39">
        <v>1.606975868087769</v>
      </c>
      <c r="D15" s="39">
        <v>1.279464603959374</v>
      </c>
      <c r="E15" s="39">
        <v>1.698716483864866</v>
      </c>
      <c r="F15" s="39">
        <v>1.498934708490195</v>
      </c>
      <c r="G15" s="39">
        <v>1.411077201922204</v>
      </c>
      <c r="H15" s="39">
        <v>1.398967587519565</v>
      </c>
      <c r="I15" s="39">
        <v>1.466639054747643</v>
      </c>
      <c r="J15" s="39">
        <v>1.712112612366777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1135781.9100000001</v>
      </c>
      <c r="C17" s="36">
        <f aca="true" t="shared" si="2" ref="C17:J17">C18+C19+C20+C21+C22+C23+C24</f>
        <v>1161092.3299999998</v>
      </c>
      <c r="D17" s="36">
        <f t="shared" si="2"/>
        <v>1384973.17</v>
      </c>
      <c r="E17" s="36">
        <f t="shared" si="2"/>
        <v>828981.03</v>
      </c>
      <c r="F17" s="36">
        <f t="shared" si="2"/>
        <v>882280.2799999999</v>
      </c>
      <c r="G17" s="36">
        <f t="shared" si="2"/>
        <v>954815.8099999999</v>
      </c>
      <c r="H17" s="36">
        <f t="shared" si="2"/>
        <v>859243.33</v>
      </c>
      <c r="I17" s="36">
        <f t="shared" si="2"/>
        <v>1181418.86</v>
      </c>
      <c r="J17" s="36">
        <f t="shared" si="2"/>
        <v>437989.65</v>
      </c>
      <c r="K17" s="36">
        <f aca="true" t="shared" si="3" ref="K17:K24">SUM(B17:J17)</f>
        <v>8826576.370000001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754059.38</v>
      </c>
      <c r="C18" s="30">
        <f t="shared" si="4"/>
        <v>726722.58</v>
      </c>
      <c r="D18" s="30">
        <f t="shared" si="4"/>
        <v>1093766.17</v>
      </c>
      <c r="E18" s="30">
        <f t="shared" si="4"/>
        <v>486801.04</v>
      </c>
      <c r="F18" s="30">
        <f t="shared" si="4"/>
        <v>588639.04</v>
      </c>
      <c r="G18" s="30">
        <f t="shared" si="4"/>
        <v>684244.78</v>
      </c>
      <c r="H18" s="30">
        <f t="shared" si="4"/>
        <v>615821.99</v>
      </c>
      <c r="I18" s="30">
        <f t="shared" si="4"/>
        <v>795674.32</v>
      </c>
      <c r="J18" s="30">
        <f t="shared" si="4"/>
        <v>256670.79</v>
      </c>
      <c r="K18" s="30">
        <f t="shared" si="3"/>
        <v>6002400.090000001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383656.22</v>
      </c>
      <c r="C19" s="30">
        <f t="shared" si="5"/>
        <v>441103.07</v>
      </c>
      <c r="D19" s="30">
        <f t="shared" si="5"/>
        <v>305668.93</v>
      </c>
      <c r="E19" s="30">
        <f t="shared" si="5"/>
        <v>340135.91</v>
      </c>
      <c r="F19" s="30">
        <f t="shared" si="5"/>
        <v>293692.45</v>
      </c>
      <c r="G19" s="30">
        <f t="shared" si="5"/>
        <v>281277.43</v>
      </c>
      <c r="H19" s="30">
        <f t="shared" si="5"/>
        <v>245693.01</v>
      </c>
      <c r="I19" s="30">
        <f t="shared" si="5"/>
        <v>371292.71</v>
      </c>
      <c r="J19" s="30">
        <f t="shared" si="5"/>
        <v>182778.51</v>
      </c>
      <c r="K19" s="30">
        <f t="shared" si="3"/>
        <v>2845298.2399999993</v>
      </c>
      <c r="L19"/>
      <c r="M19"/>
      <c r="N19"/>
    </row>
    <row r="20" spans="1:14" ht="16.5" customHeight="1">
      <c r="A20" s="18" t="s">
        <v>28</v>
      </c>
      <c r="B20" s="30">
        <v>30641.72</v>
      </c>
      <c r="C20" s="30">
        <v>23170.64</v>
      </c>
      <c r="D20" s="30">
        <v>21472.84</v>
      </c>
      <c r="E20" s="30">
        <v>20777.17</v>
      </c>
      <c r="F20" s="30">
        <v>22138.84</v>
      </c>
      <c r="G20" s="30">
        <v>14392.44</v>
      </c>
      <c r="H20" s="30">
        <v>21720.82</v>
      </c>
      <c r="I20" s="30">
        <v>43067.59</v>
      </c>
      <c r="J20" s="30">
        <v>10731.05</v>
      </c>
      <c r="K20" s="30">
        <f t="shared" si="3"/>
        <v>208113.11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-107.53</v>
      </c>
      <c r="I23" s="30">
        <v>0</v>
      </c>
      <c r="J23" s="30">
        <v>0</v>
      </c>
      <c r="K23" s="30">
        <f t="shared" si="3"/>
        <v>-107.53</v>
      </c>
      <c r="L23"/>
      <c r="M23"/>
      <c r="N23"/>
    </row>
    <row r="24" spans="1:14" ht="16.5" customHeight="1">
      <c r="A24" s="18" t="s">
        <v>70</v>
      </c>
      <c r="B24" s="30">
        <v>-33943.4</v>
      </c>
      <c r="C24" s="30">
        <v>-32639.94</v>
      </c>
      <c r="D24" s="30">
        <v>-35934.77</v>
      </c>
      <c r="E24" s="30">
        <v>-20101.08</v>
      </c>
      <c r="F24" s="30">
        <v>-23558.04</v>
      </c>
      <c r="G24" s="30">
        <v>-25098.84</v>
      </c>
      <c r="H24" s="30">
        <v>-23884.96</v>
      </c>
      <c r="I24" s="30">
        <v>-29983.75</v>
      </c>
      <c r="J24" s="30">
        <v>-12190.7</v>
      </c>
      <c r="K24" s="30">
        <f t="shared" si="3"/>
        <v>-237335.47999999998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-117525.56</v>
      </c>
      <c r="C27" s="30">
        <f t="shared" si="6"/>
        <v>-62760.229999999996</v>
      </c>
      <c r="D27" s="30">
        <f t="shared" si="6"/>
        <v>-120056.37</v>
      </c>
      <c r="E27" s="30">
        <f t="shared" si="6"/>
        <v>-108783</v>
      </c>
      <c r="F27" s="30">
        <f t="shared" si="6"/>
        <v>-44484</v>
      </c>
      <c r="G27" s="30">
        <f t="shared" si="6"/>
        <v>-111228.79</v>
      </c>
      <c r="H27" s="30">
        <f t="shared" si="6"/>
        <v>-39207.08</v>
      </c>
      <c r="I27" s="30">
        <f t="shared" si="6"/>
        <v>-84070.78</v>
      </c>
      <c r="J27" s="30">
        <f t="shared" si="6"/>
        <v>-26888.78</v>
      </c>
      <c r="K27" s="30">
        <f aca="true" t="shared" si="7" ref="K27:K35">SUM(B27:J27)</f>
        <v>-715004.59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-117525.56</v>
      </c>
      <c r="C28" s="30">
        <f t="shared" si="8"/>
        <v>-62760.229999999996</v>
      </c>
      <c r="D28" s="30">
        <f t="shared" si="8"/>
        <v>-82804.05</v>
      </c>
      <c r="E28" s="30">
        <f t="shared" si="8"/>
        <v>-108783</v>
      </c>
      <c r="F28" s="30">
        <f t="shared" si="8"/>
        <v>-44484</v>
      </c>
      <c r="G28" s="30">
        <f t="shared" si="8"/>
        <v>-111228.79</v>
      </c>
      <c r="H28" s="30">
        <f t="shared" si="8"/>
        <v>-39207.08</v>
      </c>
      <c r="I28" s="30">
        <f t="shared" si="8"/>
        <v>-84070.78</v>
      </c>
      <c r="J28" s="30">
        <f t="shared" si="8"/>
        <v>-16104.42</v>
      </c>
      <c r="K28" s="30">
        <f t="shared" si="7"/>
        <v>-666967.91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-61432.8</v>
      </c>
      <c r="C29" s="30">
        <f aca="true" t="shared" si="9" ref="C29:J29">-ROUND((C9)*$E$3,2)</f>
        <v>-58995.2</v>
      </c>
      <c r="D29" s="30">
        <f t="shared" si="9"/>
        <v>-68666.4</v>
      </c>
      <c r="E29" s="30">
        <f t="shared" si="9"/>
        <v>-38236</v>
      </c>
      <c r="F29" s="30">
        <f t="shared" si="9"/>
        <v>-44484</v>
      </c>
      <c r="G29" s="30">
        <f t="shared" si="9"/>
        <v>-28899.2</v>
      </c>
      <c r="H29" s="30">
        <f t="shared" si="9"/>
        <v>-25515.6</v>
      </c>
      <c r="I29" s="30">
        <f t="shared" si="9"/>
        <v>-62704.4</v>
      </c>
      <c r="J29" s="30">
        <f t="shared" si="9"/>
        <v>-9512.8</v>
      </c>
      <c r="K29" s="30">
        <f t="shared" si="7"/>
        <v>-398446.4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-92.4</v>
      </c>
      <c r="C31" s="30">
        <v>-154</v>
      </c>
      <c r="D31" s="30">
        <v>-61.6</v>
      </c>
      <c r="E31" s="30">
        <v>-61.6</v>
      </c>
      <c r="F31" s="26">
        <v>0</v>
      </c>
      <c r="G31" s="30">
        <v>0</v>
      </c>
      <c r="H31" s="30">
        <v>-5.91</v>
      </c>
      <c r="I31" s="30">
        <v>-9.22</v>
      </c>
      <c r="J31" s="30">
        <v>-2.85</v>
      </c>
      <c r="K31" s="30">
        <f t="shared" si="7"/>
        <v>-387.5800000000001</v>
      </c>
      <c r="L31"/>
      <c r="M31"/>
      <c r="N31"/>
    </row>
    <row r="32" spans="1:14" ht="16.5" customHeight="1">
      <c r="A32" s="25" t="s">
        <v>21</v>
      </c>
      <c r="B32" s="30">
        <v>-56000.36</v>
      </c>
      <c r="C32" s="30">
        <v>-3611.03</v>
      </c>
      <c r="D32" s="30">
        <v>-14076.05</v>
      </c>
      <c r="E32" s="30">
        <v>-70485.4</v>
      </c>
      <c r="F32" s="26">
        <v>0</v>
      </c>
      <c r="G32" s="30">
        <v>-82329.59</v>
      </c>
      <c r="H32" s="30">
        <v>-13685.57</v>
      </c>
      <c r="I32" s="30">
        <v>-21357.16</v>
      </c>
      <c r="J32" s="30">
        <v>-6588.77</v>
      </c>
      <c r="K32" s="30">
        <f t="shared" si="7"/>
        <v>-268133.93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1018256.3500000001</v>
      </c>
      <c r="C47" s="27">
        <f aca="true" t="shared" si="11" ref="C47:J47">IF(C17+C27+C48&lt;0,0,C17+C27+C48)</f>
        <v>1098332.0999999999</v>
      </c>
      <c r="D47" s="27">
        <f t="shared" si="11"/>
        <v>1264916.7999999998</v>
      </c>
      <c r="E47" s="27">
        <f t="shared" si="11"/>
        <v>720198.03</v>
      </c>
      <c r="F47" s="27">
        <f t="shared" si="11"/>
        <v>837796.2799999999</v>
      </c>
      <c r="G47" s="27">
        <f t="shared" si="11"/>
        <v>843587.0199999999</v>
      </c>
      <c r="H47" s="27">
        <f t="shared" si="11"/>
        <v>820036.25</v>
      </c>
      <c r="I47" s="27">
        <f t="shared" si="11"/>
        <v>1097348.08</v>
      </c>
      <c r="J47" s="27">
        <f t="shared" si="11"/>
        <v>411100.87</v>
      </c>
      <c r="K47" s="20">
        <f>SUM(B47:J47)</f>
        <v>8111571.78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1018256.35</v>
      </c>
      <c r="C53" s="10">
        <f t="shared" si="13"/>
        <v>1098332.09</v>
      </c>
      <c r="D53" s="10">
        <f t="shared" si="13"/>
        <v>1264916.81</v>
      </c>
      <c r="E53" s="10">
        <f t="shared" si="13"/>
        <v>720198.04</v>
      </c>
      <c r="F53" s="10">
        <f t="shared" si="13"/>
        <v>837796.28</v>
      </c>
      <c r="G53" s="10">
        <f t="shared" si="13"/>
        <v>843587.01</v>
      </c>
      <c r="H53" s="10">
        <f t="shared" si="13"/>
        <v>820036.26</v>
      </c>
      <c r="I53" s="10">
        <f>SUM(I54:I66)</f>
        <v>1097348.08</v>
      </c>
      <c r="J53" s="10">
        <f t="shared" si="13"/>
        <v>411100.87</v>
      </c>
      <c r="K53" s="5">
        <f>SUM(K54:K66)</f>
        <v>8111571.79</v>
      </c>
      <c r="L53" s="9"/>
    </row>
    <row r="54" spans="1:11" ht="16.5" customHeight="1">
      <c r="A54" s="7" t="s">
        <v>60</v>
      </c>
      <c r="B54" s="8">
        <v>889141.44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889141.44</v>
      </c>
    </row>
    <row r="55" spans="1:11" ht="16.5" customHeight="1">
      <c r="A55" s="7" t="s">
        <v>61</v>
      </c>
      <c r="B55" s="8">
        <v>129114.91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129114.91</v>
      </c>
    </row>
    <row r="56" spans="1:11" ht="16.5" customHeight="1">
      <c r="A56" s="7" t="s">
        <v>4</v>
      </c>
      <c r="B56" s="6">
        <v>0</v>
      </c>
      <c r="C56" s="8">
        <v>1098332.09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1098332.09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1264916.81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1264916.81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720198.04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720198.04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837796.28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837796.28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843587.01</v>
      </c>
      <c r="H60" s="6">
        <v>0</v>
      </c>
      <c r="I60" s="6">
        <v>0</v>
      </c>
      <c r="J60" s="6">
        <v>0</v>
      </c>
      <c r="K60" s="5">
        <f t="shared" si="14"/>
        <v>843587.01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820036.26</v>
      </c>
      <c r="I61" s="6">
        <v>0</v>
      </c>
      <c r="J61" s="6">
        <v>0</v>
      </c>
      <c r="K61" s="5">
        <f t="shared" si="14"/>
        <v>820036.26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394825.84</v>
      </c>
      <c r="J63" s="6">
        <v>0</v>
      </c>
      <c r="K63" s="5">
        <f t="shared" si="14"/>
        <v>394825.84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702522.24</v>
      </c>
      <c r="J64" s="6">
        <v>0</v>
      </c>
      <c r="K64" s="5">
        <f t="shared" si="14"/>
        <v>702522.24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411100.87</v>
      </c>
      <c r="K65" s="5">
        <f t="shared" si="14"/>
        <v>411100.87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2020-09-22T17:44:09Z</dcterms:modified>
  <cp:category/>
  <cp:version/>
  <cp:contentType/>
  <cp:contentStatus/>
</cp:coreProperties>
</file>