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<sst xmlns="http://schemas.openxmlformats.org/spreadsheetml/2006/main" count="74" uniqueCount="73">
  <si>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</si>
  <si>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</si>
  <si>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</si>
  <si>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</si>
  <si>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</si>
  <si>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</si>
  <si>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</si>
  <si>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</si>
  <si>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</si>
  <si>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</si>
  <si>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</si>
  <si>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</si>
  <si>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</si>
  <si>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</si>
  <si>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</si>
  <si>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</si>
  <si>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</si>
  <si>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</si>
  <si>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</si>
  <si>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</si>
  <si>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</si>
  <si>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</si>
  <si>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</si>
  <si>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</si>
  <si>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</si>
  <si>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</si>
  <si>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</si>
  <si>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</si>
  <si>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</si>
  <si>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</si>
  <si>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</si>
  <si>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</si>
  <si>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</si>
  <si>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</si>
  <si>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</si>
  <si>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</si>
  <si>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</si>
  <si>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</si>
  <si>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</si>
  <si>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</si>
  <si>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</si>
  <si>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</si>
  <si>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</si>
  <si>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</si>
  <si>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</si>
  <si>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</si>
  <si>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</si>
  <si>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</si>
  <si>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</si>
  <si>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</si>
  <si>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</si>
  <si>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</si>
  <si>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</si>
  <si>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</si>
  <si>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</si>
  <si>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</si>
  <si>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</si>
  <si>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</si>
  <si>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</si>
  <si>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</si>
  <si>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</si>
  <si>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</si>
  <si>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</si>
  <si>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</si>
  <si>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</si>
  <si>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</si>
  <si>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</si>
  <si>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</si>
  <si>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</si>
  <si>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</si>
  <si>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</si>
  <si>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</si>
  <si>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15/09/20 - VENCIMENTO 22/09/20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</si>
</sst>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B12" sqref="B12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217822</v>
      </c>
      <c r="C7" s="47">
        <f t="shared" si="0"/>
        <v>193421</v>
      </c>
      <c r="D7" s="47">
        <f t="shared" si="0"/>
        <v>261182</v>
      </c>
      <c r="E7" s="47">
        <f t="shared" si="0"/>
        <v>134195</v>
      </c>
      <c r="F7" s="47">
        <f t="shared" si="0"/>
        <v>149405</v>
      </c>
      <c r="G7" s="47">
        <f t="shared" si="0"/>
        <v>177029</v>
      </c>
      <c r="H7" s="47">
        <f t="shared" si="0"/>
        <v>197681</v>
      </c>
      <c r="I7" s="47">
        <f t="shared" si="0"/>
        <v>250916</v>
      </c>
      <c r="J7" s="47">
        <f t="shared" si="0"/>
        <v>73397</v>
      </c>
      <c r="K7" s="47">
        <f t="shared" si="0"/>
        <v>1655048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13842</v>
      </c>
      <c r="C8" s="45">
        <f t="shared" si="1"/>
        <v>13809</v>
      </c>
      <c r="D8" s="45">
        <f t="shared" si="1"/>
        <v>15679</v>
      </c>
      <c r="E8" s="45">
        <f t="shared" si="1"/>
        <v>8694</v>
      </c>
      <c r="F8" s="45">
        <f t="shared" si="1"/>
        <v>10104</v>
      </c>
      <c r="G8" s="45">
        <f t="shared" si="1"/>
        <v>6895</v>
      </c>
      <c r="H8" s="45">
        <f t="shared" si="1"/>
        <v>5950</v>
      </c>
      <c r="I8" s="45">
        <f t="shared" si="1"/>
        <v>13961</v>
      </c>
      <c r="J8" s="45">
        <f t="shared" si="1"/>
        <v>2301</v>
      </c>
      <c r="K8" s="38">
        <f>SUM(B8:J8)</f>
        <v>91235</v>
      </c>
      <c r="L8"/>
      <c r="M8"/>
      <c r="N8"/>
    </row>
    <row r="9" spans="1:14" ht="16.5" customHeight="1">
      <c r="A9" s="22" t="s">
        <v>35</v>
      </c>
      <c r="B9" s="45">
        <v>13825</v>
      </c>
      <c r="C9" s="45">
        <v>13806</v>
      </c>
      <c r="D9" s="45">
        <v>15677</v>
      </c>
      <c r="E9" s="45">
        <v>8690</v>
      </c>
      <c r="F9" s="45">
        <v>10096</v>
      </c>
      <c r="G9" s="45">
        <v>6895</v>
      </c>
      <c r="H9" s="45">
        <v>5950</v>
      </c>
      <c r="I9" s="45">
        <v>13948</v>
      </c>
      <c r="J9" s="45">
        <v>2301</v>
      </c>
      <c r="K9" s="38">
        <f>SUM(B9:J9)</f>
        <v>91188</v>
      </c>
      <c r="L9"/>
      <c r="M9"/>
      <c r="N9"/>
    </row>
    <row r="10" spans="1:14" ht="16.5" customHeight="1">
      <c r="A10" s="22" t="s">
        <v>34</v>
      </c>
      <c r="B10" s="45">
        <v>17</v>
      </c>
      <c r="C10" s="45">
        <v>3</v>
      </c>
      <c r="D10" s="45">
        <v>2</v>
      </c>
      <c r="E10" s="45">
        <v>4</v>
      </c>
      <c r="F10" s="45">
        <v>8</v>
      </c>
      <c r="G10" s="45">
        <v>0</v>
      </c>
      <c r="H10" s="45">
        <v>0</v>
      </c>
      <c r="I10" s="45">
        <v>13</v>
      </c>
      <c r="J10" s="45">
        <v>0</v>
      </c>
      <c r="K10" s="38">
        <f>SUM(B10:J10)</f>
        <v>47</v>
      </c>
      <c r="L10"/>
      <c r="M10"/>
      <c r="N10"/>
    </row>
    <row r="11" spans="1:14" ht="16.5" customHeight="1">
      <c r="A11" s="44" t="s">
        <v>33</v>
      </c>
      <c r="B11" s="43">
        <v>203980</v>
      </c>
      <c r="C11" s="43">
        <v>179612</v>
      </c>
      <c r="D11" s="43">
        <v>245503</v>
      </c>
      <c r="E11" s="43">
        <v>125501</v>
      </c>
      <c r="F11" s="43">
        <v>139301</v>
      </c>
      <c r="G11" s="43">
        <v>170134</v>
      </c>
      <c r="H11" s="43">
        <v>191731</v>
      </c>
      <c r="I11" s="43">
        <v>236955</v>
      </c>
      <c r="J11" s="43">
        <v>71096</v>
      </c>
      <c r="K11" s="38">
        <f>SUM(B11:J11)</f>
        <v>1563813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1.53432150142578</v>
      </c>
      <c r="C15" s="39">
        <v>1.615967935555617</v>
      </c>
      <c r="D15" s="39">
        <v>1.292952657201923</v>
      </c>
      <c r="E15" s="39">
        <v>1.708880080449486</v>
      </c>
      <c r="F15" s="39">
        <v>1.493970761361598</v>
      </c>
      <c r="G15" s="39">
        <v>1.409302203375357</v>
      </c>
      <c r="H15" s="39">
        <v>1.420022164344118</v>
      </c>
      <c r="I15" s="39">
        <v>1.495812729597404</v>
      </c>
      <c r="J15" s="39">
        <v>1.706891274326037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1135068.3400000003</v>
      </c>
      <c r="C17" s="36">
        <f aca="true" t="shared" si="2" ref="C17:J17">C18+C19+C20+C21+C22+C23+C24</f>
        <v>1160115.17</v>
      </c>
      <c r="D17" s="36">
        <f t="shared" si="2"/>
        <v>1381908.65</v>
      </c>
      <c r="E17" s="36">
        <f t="shared" si="2"/>
        <v>827499.1</v>
      </c>
      <c r="F17" s="36">
        <f t="shared" si="2"/>
        <v>850504.9</v>
      </c>
      <c r="G17" s="36">
        <f t="shared" si="2"/>
        <v>950157.8200000001</v>
      </c>
      <c r="H17" s="36">
        <f t="shared" si="2"/>
        <v>859061.31</v>
      </c>
      <c r="I17" s="36">
        <f t="shared" si="2"/>
        <v>1177361.8900000001</v>
      </c>
      <c r="J17" s="36">
        <f t="shared" si="2"/>
        <v>438087.8</v>
      </c>
      <c r="K17" s="36">
        <f aca="true" t="shared" si="3" ref="K17:K24">SUM(B17:J17)</f>
        <v>8779764.980000002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740769.06</v>
      </c>
      <c r="C18" s="30">
        <f t="shared" si="4"/>
        <v>722059.94</v>
      </c>
      <c r="D18" s="30">
        <f t="shared" si="4"/>
        <v>1080065.92</v>
      </c>
      <c r="E18" s="30">
        <f t="shared" si="4"/>
        <v>483128.84</v>
      </c>
      <c r="F18" s="30">
        <f t="shared" si="4"/>
        <v>568829.66</v>
      </c>
      <c r="G18" s="30">
        <f t="shared" si="4"/>
        <v>681473.14</v>
      </c>
      <c r="H18" s="30">
        <f t="shared" si="4"/>
        <v>606603.92</v>
      </c>
      <c r="I18" s="30">
        <f t="shared" si="4"/>
        <v>777237.4</v>
      </c>
      <c r="J18" s="30">
        <f t="shared" si="4"/>
        <v>257586.77</v>
      </c>
      <c r="K18" s="30">
        <f t="shared" si="3"/>
        <v>5917754.649999999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395808.84</v>
      </c>
      <c r="C19" s="30">
        <f t="shared" si="5"/>
        <v>444765.77</v>
      </c>
      <c r="D19" s="30">
        <f t="shared" si="5"/>
        <v>316408.18</v>
      </c>
      <c r="E19" s="30">
        <f t="shared" si="5"/>
        <v>342480.41</v>
      </c>
      <c r="F19" s="30">
        <f t="shared" si="5"/>
        <v>280985.22</v>
      </c>
      <c r="G19" s="30">
        <f t="shared" si="5"/>
        <v>278928.46</v>
      </c>
      <c r="H19" s="30">
        <f t="shared" si="5"/>
        <v>254787.09</v>
      </c>
      <c r="I19" s="30">
        <f t="shared" si="5"/>
        <v>385364.2</v>
      </c>
      <c r="J19" s="30">
        <f t="shared" si="5"/>
        <v>182085.84</v>
      </c>
      <c r="K19" s="30">
        <f t="shared" si="3"/>
        <v>2881614.01</v>
      </c>
      <c r="L19"/>
      <c r="M19"/>
      <c r="N19"/>
    </row>
    <row r="20" spans="1:14" ht="16.5" customHeight="1">
      <c r="A20" s="18" t="s">
        <v>28</v>
      </c>
      <c r="B20" s="30">
        <v>31065.85</v>
      </c>
      <c r="C20" s="30">
        <v>23193.42</v>
      </c>
      <c r="D20" s="30">
        <v>21369.32</v>
      </c>
      <c r="E20" s="30">
        <v>20622.94</v>
      </c>
      <c r="F20" s="30">
        <v>22152.97</v>
      </c>
      <c r="G20" s="30">
        <v>14939.38</v>
      </c>
      <c r="H20" s="30">
        <v>21627.42</v>
      </c>
      <c r="I20" s="30">
        <v>43376.05</v>
      </c>
      <c r="J20" s="30">
        <v>10605.89</v>
      </c>
      <c r="K20" s="30">
        <f t="shared" si="3"/>
        <v>208953.24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-229.4</v>
      </c>
      <c r="H23" s="30">
        <v>0</v>
      </c>
      <c r="I23" s="30">
        <v>0</v>
      </c>
      <c r="J23" s="30">
        <v>0</v>
      </c>
      <c r="K23" s="30">
        <f t="shared" si="3"/>
        <v>-229.4</v>
      </c>
      <c r="L23"/>
      <c r="M23"/>
      <c r="N23"/>
    </row>
    <row r="24" spans="1:14" ht="16.5" customHeight="1">
      <c r="A24" s="18" t="s">
        <v>70</v>
      </c>
      <c r="B24" s="30">
        <v>-33943.4</v>
      </c>
      <c r="C24" s="30">
        <v>-32639.94</v>
      </c>
      <c r="D24" s="30">
        <v>-35934.77</v>
      </c>
      <c r="E24" s="30">
        <v>-20101.08</v>
      </c>
      <c r="F24" s="30">
        <v>-22830.94</v>
      </c>
      <c r="G24" s="30">
        <v>-24953.76</v>
      </c>
      <c r="H24" s="30">
        <v>-23957.12</v>
      </c>
      <c r="I24" s="30">
        <v>-29983.75</v>
      </c>
      <c r="J24" s="30">
        <v>-12190.7</v>
      </c>
      <c r="K24" s="30">
        <f t="shared" si="3"/>
        <v>-236535.46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-198068.97</v>
      </c>
      <c r="C27" s="30">
        <f t="shared" si="6"/>
        <v>-65573.26</v>
      </c>
      <c r="D27" s="30">
        <f t="shared" si="6"/>
        <v>-140618.22</v>
      </c>
      <c r="E27" s="30">
        <f t="shared" si="6"/>
        <v>355353.25</v>
      </c>
      <c r="F27" s="30">
        <f t="shared" si="6"/>
        <v>-44422.4</v>
      </c>
      <c r="G27" s="30">
        <f t="shared" si="6"/>
        <v>-202537.16</v>
      </c>
      <c r="H27" s="30">
        <f t="shared" si="6"/>
        <v>-55821.36</v>
      </c>
      <c r="I27" s="30">
        <f t="shared" si="6"/>
        <v>-107628.4</v>
      </c>
      <c r="J27" s="30">
        <f t="shared" si="6"/>
        <v>-35179.25</v>
      </c>
      <c r="K27" s="30">
        <f aca="true" t="shared" si="7" ref="K27:K35">SUM(B27:J27)</f>
        <v>-494495.7699999999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-198068.97</v>
      </c>
      <c r="C28" s="30">
        <f t="shared" si="8"/>
        <v>-65573.26</v>
      </c>
      <c r="D28" s="30">
        <f t="shared" si="8"/>
        <v>-103365.9</v>
      </c>
      <c r="E28" s="30">
        <f t="shared" si="8"/>
        <v>-175646.75</v>
      </c>
      <c r="F28" s="30">
        <f t="shared" si="8"/>
        <v>-44422.4</v>
      </c>
      <c r="G28" s="30">
        <f t="shared" si="8"/>
        <v>-202537.16</v>
      </c>
      <c r="H28" s="30">
        <f t="shared" si="8"/>
        <v>-55821.36</v>
      </c>
      <c r="I28" s="30">
        <f t="shared" si="8"/>
        <v>-107628.4</v>
      </c>
      <c r="J28" s="30">
        <f t="shared" si="8"/>
        <v>-24394.89</v>
      </c>
      <c r="K28" s="30">
        <f t="shared" si="7"/>
        <v>-977459.0900000001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-60830</v>
      </c>
      <c r="C29" s="30">
        <f aca="true" t="shared" si="9" ref="C29:J29">-ROUND((C9)*$E$3,2)</f>
        <v>-60746.4</v>
      </c>
      <c r="D29" s="30">
        <f t="shared" si="9"/>
        <v>-68978.8</v>
      </c>
      <c r="E29" s="30">
        <f t="shared" si="9"/>
        <v>-38236</v>
      </c>
      <c r="F29" s="30">
        <f t="shared" si="9"/>
        <v>-44422.4</v>
      </c>
      <c r="G29" s="30">
        <f t="shared" si="9"/>
        <v>-30338</v>
      </c>
      <c r="H29" s="30">
        <f t="shared" si="9"/>
        <v>-26180</v>
      </c>
      <c r="I29" s="30">
        <f t="shared" si="9"/>
        <v>-61371.2</v>
      </c>
      <c r="J29" s="30">
        <f t="shared" si="9"/>
        <v>-10124.4</v>
      </c>
      <c r="K29" s="30">
        <f t="shared" si="7"/>
        <v>-401227.20000000007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-308</v>
      </c>
      <c r="C31" s="30">
        <v>-123.2</v>
      </c>
      <c r="D31" s="30">
        <v>-154</v>
      </c>
      <c r="E31" s="30">
        <v>-268.4</v>
      </c>
      <c r="F31" s="26">
        <v>0</v>
      </c>
      <c r="G31" s="30">
        <v>-123.2</v>
      </c>
      <c r="H31" s="30">
        <v>-24.81</v>
      </c>
      <c r="I31" s="30">
        <v>-38.76</v>
      </c>
      <c r="J31" s="30">
        <v>-11.94</v>
      </c>
      <c r="K31" s="30">
        <f t="shared" si="7"/>
        <v>-1052.3100000000002</v>
      </c>
      <c r="L31"/>
      <c r="M31"/>
      <c r="N31"/>
    </row>
    <row r="32" spans="1:14" ht="16.5" customHeight="1">
      <c r="A32" s="25" t="s">
        <v>21</v>
      </c>
      <c r="B32" s="30">
        <v>-136930.97</v>
      </c>
      <c r="C32" s="30">
        <v>-4703.66</v>
      </c>
      <c r="D32" s="30">
        <v>-34233.1</v>
      </c>
      <c r="E32" s="30">
        <v>-137142.35</v>
      </c>
      <c r="F32" s="26">
        <v>0</v>
      </c>
      <c r="G32" s="30">
        <v>-172075.96</v>
      </c>
      <c r="H32" s="30">
        <v>-29616.55</v>
      </c>
      <c r="I32" s="30">
        <v>-46218.44</v>
      </c>
      <c r="J32" s="30">
        <v>-14258.55</v>
      </c>
      <c r="K32" s="30">
        <f t="shared" si="7"/>
        <v>-575179.5800000001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531000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482963.32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1066000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1066000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-535000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-535000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936999.3700000003</v>
      </c>
      <c r="C47" s="27">
        <f aca="true" t="shared" si="11" ref="C47:J47">IF(C17+C27+C48&lt;0,0,C17+C27+C48)</f>
        <v>1094541.91</v>
      </c>
      <c r="D47" s="27">
        <f t="shared" si="11"/>
        <v>1241290.43</v>
      </c>
      <c r="E47" s="27">
        <f t="shared" si="11"/>
        <v>1182852.35</v>
      </c>
      <c r="F47" s="27">
        <f t="shared" si="11"/>
        <v>806082.5</v>
      </c>
      <c r="G47" s="27">
        <f t="shared" si="11"/>
        <v>747620.66</v>
      </c>
      <c r="H47" s="27">
        <f t="shared" si="11"/>
        <v>803239.9500000001</v>
      </c>
      <c r="I47" s="27">
        <f t="shared" si="11"/>
        <v>1069733.4900000002</v>
      </c>
      <c r="J47" s="27">
        <f t="shared" si="11"/>
        <v>402908.55</v>
      </c>
      <c r="K47" s="20">
        <f>SUM(B47:J47)</f>
        <v>8285269.210000001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936999.37</v>
      </c>
      <c r="C53" s="10">
        <f t="shared" si="13"/>
        <v>1094541.9</v>
      </c>
      <c r="D53" s="10">
        <f t="shared" si="13"/>
        <v>1241290.44</v>
      </c>
      <c r="E53" s="10">
        <f t="shared" si="13"/>
        <v>1182852.35</v>
      </c>
      <c r="F53" s="10">
        <f t="shared" si="13"/>
        <v>806082.49</v>
      </c>
      <c r="G53" s="10">
        <f t="shared" si="13"/>
        <v>747620.65</v>
      </c>
      <c r="H53" s="10">
        <f t="shared" si="13"/>
        <v>803239.95</v>
      </c>
      <c r="I53" s="10">
        <f>SUM(I54:I66)</f>
        <v>1069733.49</v>
      </c>
      <c r="J53" s="10">
        <f t="shared" si="13"/>
        <v>402908.55</v>
      </c>
      <c r="K53" s="5">
        <f>SUM(K54:K66)</f>
        <v>8285269.19</v>
      </c>
      <c r="L53" s="9"/>
    </row>
    <row r="54" spans="1:11" ht="16.5" customHeight="1">
      <c r="A54" s="7" t="s">
        <v>60</v>
      </c>
      <c r="B54" s="8">
        <v>818094.15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818094.15</v>
      </c>
    </row>
    <row r="55" spans="1:11" ht="16.5" customHeight="1">
      <c r="A55" s="7" t="s">
        <v>61</v>
      </c>
      <c r="B55" s="8">
        <v>118905.22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118905.22</v>
      </c>
    </row>
    <row r="56" spans="1:11" ht="16.5" customHeight="1">
      <c r="A56" s="7" t="s">
        <v>4</v>
      </c>
      <c r="B56" s="6">
        <v>0</v>
      </c>
      <c r="C56" s="8">
        <v>1094541.9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1094541.9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1241290.44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1241290.44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1182852.35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1182852.35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806082.49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806082.49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747620.65</v>
      </c>
      <c r="H60" s="6">
        <v>0</v>
      </c>
      <c r="I60" s="6">
        <v>0</v>
      </c>
      <c r="J60" s="6">
        <v>0</v>
      </c>
      <c r="K60" s="5">
        <f t="shared" si="14"/>
        <v>747620.65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803239.95</v>
      </c>
      <c r="I61" s="6">
        <v>0</v>
      </c>
      <c r="J61" s="6">
        <v>0</v>
      </c>
      <c r="K61" s="5">
        <f t="shared" si="14"/>
        <v>803239.95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394303.76</v>
      </c>
      <c r="J63" s="6">
        <v>0</v>
      </c>
      <c r="K63" s="5">
        <f t="shared" si="14"/>
        <v>394303.76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675429.73</v>
      </c>
      <c r="J64" s="6">
        <v>0</v>
      </c>
      <c r="K64" s="5">
        <f t="shared" si="14"/>
        <v>675429.73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402908.55</v>
      </c>
      <c r="K65" s="5">
        <f t="shared" si="14"/>
        <v>402908.55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2020-09-21T19:35:31Z</dcterms:modified>
  <cp:category/>
  <cp:version/>
  <cp:contentType/>
  <cp:contentStatus/>
</cp:coreProperties>
</file>