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<sst xmlns="http://schemas.openxmlformats.org/spreadsheetml/2006/main" count="74" uniqueCount="73">
  <si>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</si>
  <si>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</si>
  <si>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</si>
  <si>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</si>
  <si>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</si>
  <si>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</si>
  <si>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</si>
  <si>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</si>
  <si>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</si>
  <si>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</si>
  <si>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</si>
  <si>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</si>
  <si>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</si>
  <si>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</si>
  <si>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</si>
  <si>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</si>
  <si>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</si>
  <si>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</si>
  <si>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</si>
  <si>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</si>
  <si>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</si>
  <si>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</si>
  <si>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</si>
  <si>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</si>
  <si>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</si>
  <si>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</si>
  <si>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</si>
  <si>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</si>
  <si>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</si>
  <si>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</si>
  <si>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</si>
  <si>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</si>
  <si>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</si>
  <si>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</si>
  <si>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</si>
  <si>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</si>
  <si>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</si>
  <si>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</si>
  <si>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</si>
  <si>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</si>
  <si>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</si>
  <si>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</si>
  <si>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</si>
  <si>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</si>
  <si>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</si>
  <si>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</si>
  <si>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</si>
  <si>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</si>
  <si>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</si>
  <si>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</si>
  <si>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</si>
  <si>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</si>
  <si>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</si>
  <si>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</si>
  <si>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</si>
  <si>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</si>
  <si>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</si>
  <si>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</si>
  <si>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</si>
  <si>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</si>
  <si>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</si>
  <si>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</si>
  <si>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</si>
  <si>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</si>
  <si>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</si>
  <si>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</si>
  <si>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</si>
  <si>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</si>
  <si>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</si>
  <si>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</si>
  <si>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</si>
  <si>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</si>
  <si>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13/09/20 - VENCIMENTO 18/09/20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</si>
</sst>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65470</v>
      </c>
      <c r="C7" s="47">
        <f t="shared" si="0"/>
        <v>49401</v>
      </c>
      <c r="D7" s="47">
        <f t="shared" si="0"/>
        <v>76147</v>
      </c>
      <c r="E7" s="47">
        <f t="shared" si="0"/>
        <v>37596</v>
      </c>
      <c r="F7" s="47">
        <f t="shared" si="0"/>
        <v>51394</v>
      </c>
      <c r="G7" s="47">
        <f t="shared" si="0"/>
        <v>63915</v>
      </c>
      <c r="H7" s="47">
        <f t="shared" si="0"/>
        <v>71159</v>
      </c>
      <c r="I7" s="47">
        <f t="shared" si="0"/>
        <v>85499</v>
      </c>
      <c r="J7" s="47">
        <f t="shared" si="0"/>
        <v>17511</v>
      </c>
      <c r="K7" s="47">
        <f t="shared" si="0"/>
        <v>518092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5550</v>
      </c>
      <c r="C8" s="45">
        <f t="shared" si="1"/>
        <v>5132</v>
      </c>
      <c r="D8" s="45">
        <f t="shared" si="1"/>
        <v>7043</v>
      </c>
      <c r="E8" s="45">
        <f t="shared" si="1"/>
        <v>3582</v>
      </c>
      <c r="F8" s="45">
        <f t="shared" si="1"/>
        <v>4373</v>
      </c>
      <c r="G8" s="45">
        <f t="shared" si="1"/>
        <v>3965</v>
      </c>
      <c r="H8" s="45">
        <f t="shared" si="1"/>
        <v>3443</v>
      </c>
      <c r="I8" s="45">
        <f t="shared" si="1"/>
        <v>6148</v>
      </c>
      <c r="J8" s="45">
        <f t="shared" si="1"/>
        <v>629</v>
      </c>
      <c r="K8" s="38">
        <f>SUM(B8:J8)</f>
        <v>39865</v>
      </c>
      <c r="L8"/>
      <c r="M8"/>
      <c r="N8"/>
    </row>
    <row r="9" spans="1:14" ht="16.5" customHeight="1">
      <c r="A9" s="22" t="s">
        <v>35</v>
      </c>
      <c r="B9" s="45">
        <v>5544</v>
      </c>
      <c r="C9" s="45">
        <v>5131</v>
      </c>
      <c r="D9" s="45">
        <v>7042</v>
      </c>
      <c r="E9" s="45">
        <v>3579</v>
      </c>
      <c r="F9" s="45">
        <v>4370</v>
      </c>
      <c r="G9" s="45">
        <v>3963</v>
      </c>
      <c r="H9" s="45">
        <v>3443</v>
      </c>
      <c r="I9" s="45">
        <v>6141</v>
      </c>
      <c r="J9" s="45">
        <v>629</v>
      </c>
      <c r="K9" s="38">
        <f>SUM(B9:J9)</f>
        <v>39842</v>
      </c>
      <c r="L9"/>
      <c r="M9"/>
      <c r="N9"/>
    </row>
    <row r="10" spans="1:14" ht="16.5" customHeight="1">
      <c r="A10" s="22" t="s">
        <v>34</v>
      </c>
      <c r="B10" s="45">
        <v>6</v>
      </c>
      <c r="C10" s="45">
        <v>1</v>
      </c>
      <c r="D10" s="45">
        <v>1</v>
      </c>
      <c r="E10" s="45">
        <v>3</v>
      </c>
      <c r="F10" s="45">
        <v>3</v>
      </c>
      <c r="G10" s="45">
        <v>2</v>
      </c>
      <c r="H10" s="45">
        <v>0</v>
      </c>
      <c r="I10" s="45">
        <v>7</v>
      </c>
      <c r="J10" s="45">
        <v>0</v>
      </c>
      <c r="K10" s="38">
        <f>SUM(B10:J10)</f>
        <v>23</v>
      </c>
      <c r="L10"/>
      <c r="M10"/>
      <c r="N10"/>
    </row>
    <row r="11" spans="1:14" ht="16.5" customHeight="1">
      <c r="A11" s="44" t="s">
        <v>33</v>
      </c>
      <c r="B11" s="43">
        <v>59920</v>
      </c>
      <c r="C11" s="43">
        <v>44269</v>
      </c>
      <c r="D11" s="43">
        <v>69104</v>
      </c>
      <c r="E11" s="43">
        <v>34014</v>
      </c>
      <c r="F11" s="43">
        <v>47021</v>
      </c>
      <c r="G11" s="43">
        <v>59950</v>
      </c>
      <c r="H11" s="43">
        <v>67716</v>
      </c>
      <c r="I11" s="43">
        <v>79351</v>
      </c>
      <c r="J11" s="43">
        <v>16882</v>
      </c>
      <c r="K11" s="38">
        <f>SUM(B11:J11)</f>
        <v>478227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1.432073179034256</v>
      </c>
      <c r="C15" s="39">
        <v>1.579154964708631</v>
      </c>
      <c r="D15" s="39">
        <v>1.212713703171989</v>
      </c>
      <c r="E15" s="39">
        <v>1.561758402193519</v>
      </c>
      <c r="F15" s="39">
        <v>1.404870236716565</v>
      </c>
      <c r="G15" s="39">
        <v>1.414673684139776</v>
      </c>
      <c r="H15" s="39">
        <v>1.353110606319696</v>
      </c>
      <c r="I15" s="39">
        <v>1.410192845760074</v>
      </c>
      <c r="J15" s="39">
        <v>1.607473851183238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302599.54</v>
      </c>
      <c r="C17" s="36">
        <f aca="true" t="shared" si="2" ref="C17:J17">C18+C19+C20+C21+C22+C23+C24</f>
        <v>276707.7799999999</v>
      </c>
      <c r="D17" s="36">
        <f t="shared" si="2"/>
        <v>358292.55</v>
      </c>
      <c r="E17" s="36">
        <f t="shared" si="2"/>
        <v>204549.79</v>
      </c>
      <c r="F17" s="36">
        <f t="shared" si="2"/>
        <v>265276.55</v>
      </c>
      <c r="G17" s="36">
        <f t="shared" si="2"/>
        <v>331194.80999999994</v>
      </c>
      <c r="H17" s="36">
        <f t="shared" si="2"/>
        <v>284073.60000000003</v>
      </c>
      <c r="I17" s="36">
        <f t="shared" si="2"/>
        <v>368250.19999999995</v>
      </c>
      <c r="J17" s="36">
        <f t="shared" si="2"/>
        <v>92693.31999999999</v>
      </c>
      <c r="K17" s="36">
        <f aca="true" t="shared" si="3" ref="K17:K24">SUM(B17:J17)</f>
        <v>2483638.14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222650.38</v>
      </c>
      <c r="C18" s="30">
        <f t="shared" si="4"/>
        <v>184418.87</v>
      </c>
      <c r="D18" s="30">
        <f t="shared" si="4"/>
        <v>314890.69</v>
      </c>
      <c r="E18" s="30">
        <f t="shared" si="4"/>
        <v>135353.12</v>
      </c>
      <c r="F18" s="30">
        <f t="shared" si="4"/>
        <v>195672.38</v>
      </c>
      <c r="G18" s="30">
        <f t="shared" si="4"/>
        <v>246040.79</v>
      </c>
      <c r="H18" s="30">
        <f t="shared" si="4"/>
        <v>218358.51</v>
      </c>
      <c r="I18" s="30">
        <f t="shared" si="4"/>
        <v>264841.7</v>
      </c>
      <c r="J18" s="30">
        <f t="shared" si="4"/>
        <v>61454.85</v>
      </c>
      <c r="K18" s="30">
        <f t="shared" si="3"/>
        <v>1843681.29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96201.26</v>
      </c>
      <c r="C19" s="30">
        <f t="shared" si="5"/>
        <v>106807.1</v>
      </c>
      <c r="D19" s="30">
        <f t="shared" si="5"/>
        <v>66981.56</v>
      </c>
      <c r="E19" s="30">
        <f t="shared" si="5"/>
        <v>76035.75</v>
      </c>
      <c r="F19" s="30">
        <f t="shared" si="5"/>
        <v>79221.92</v>
      </c>
      <c r="G19" s="30">
        <f t="shared" si="5"/>
        <v>102026.64</v>
      </c>
      <c r="H19" s="30">
        <f t="shared" si="5"/>
        <v>77104.71</v>
      </c>
      <c r="I19" s="30">
        <f t="shared" si="5"/>
        <v>108636.17</v>
      </c>
      <c r="J19" s="30">
        <f t="shared" si="5"/>
        <v>37332.21</v>
      </c>
      <c r="K19" s="30">
        <f t="shared" si="3"/>
        <v>750347.32</v>
      </c>
      <c r="L19"/>
      <c r="M19"/>
      <c r="N19"/>
    </row>
    <row r="20" spans="1:14" ht="16.5" customHeight="1">
      <c r="A20" s="18" t="s">
        <v>28</v>
      </c>
      <c r="B20" s="30">
        <v>16299.81</v>
      </c>
      <c r="C20" s="30">
        <v>15381.3</v>
      </c>
      <c r="D20" s="30">
        <v>12325.49</v>
      </c>
      <c r="E20" s="30">
        <v>11869.17</v>
      </c>
      <c r="F20" s="30">
        <v>11838.92</v>
      </c>
      <c r="G20" s="30">
        <v>8236.6</v>
      </c>
      <c r="H20" s="30">
        <v>12557.54</v>
      </c>
      <c r="I20" s="30">
        <v>23371.49</v>
      </c>
      <c r="J20" s="30">
        <v>6086.76</v>
      </c>
      <c r="K20" s="30">
        <f t="shared" si="3"/>
        <v>117967.08000000002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0</v>
      </c>
      <c r="K21" s="30">
        <f t="shared" si="3"/>
        <v>8207.94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-33919.9</v>
      </c>
      <c r="C24" s="30">
        <v>-32635.47</v>
      </c>
      <c r="D24" s="30">
        <v>-35905.19</v>
      </c>
      <c r="E24" s="30">
        <v>-20076.24</v>
      </c>
      <c r="F24" s="30">
        <v>-22824.66</v>
      </c>
      <c r="G24" s="30">
        <v>-25109.22</v>
      </c>
      <c r="H24" s="30">
        <v>-23947.16</v>
      </c>
      <c r="I24" s="30">
        <v>-29967.15</v>
      </c>
      <c r="J24" s="30">
        <v>-12180.5</v>
      </c>
      <c r="K24" s="30">
        <f t="shared" si="3"/>
        <v>-236565.49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-24393.6</v>
      </c>
      <c r="C27" s="30">
        <f t="shared" si="6"/>
        <v>-22576.4</v>
      </c>
      <c r="D27" s="30">
        <f t="shared" si="6"/>
        <v>-68237.12</v>
      </c>
      <c r="E27" s="30">
        <f t="shared" si="6"/>
        <v>-15747.6</v>
      </c>
      <c r="F27" s="30">
        <f t="shared" si="6"/>
        <v>-19228</v>
      </c>
      <c r="G27" s="30">
        <f t="shared" si="6"/>
        <v>-17437.2</v>
      </c>
      <c r="H27" s="30">
        <f t="shared" si="6"/>
        <v>-15149.2</v>
      </c>
      <c r="I27" s="30">
        <f t="shared" si="6"/>
        <v>-27020.4</v>
      </c>
      <c r="J27" s="30">
        <f t="shared" si="6"/>
        <v>-13551.960000000001</v>
      </c>
      <c r="K27" s="30">
        <f aca="true" t="shared" si="7" ref="K27:K35">SUM(B27:J27)</f>
        <v>-223341.48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-24393.6</v>
      </c>
      <c r="C28" s="30">
        <f t="shared" si="8"/>
        <v>-22576.4</v>
      </c>
      <c r="D28" s="30">
        <f t="shared" si="8"/>
        <v>-30984.8</v>
      </c>
      <c r="E28" s="30">
        <f t="shared" si="8"/>
        <v>-15747.6</v>
      </c>
      <c r="F28" s="30">
        <f t="shared" si="8"/>
        <v>-19228</v>
      </c>
      <c r="G28" s="30">
        <f t="shared" si="8"/>
        <v>-17437.2</v>
      </c>
      <c r="H28" s="30">
        <f t="shared" si="8"/>
        <v>-15149.2</v>
      </c>
      <c r="I28" s="30">
        <f t="shared" si="8"/>
        <v>-27020.4</v>
      </c>
      <c r="J28" s="30">
        <f t="shared" si="8"/>
        <v>-2767.6</v>
      </c>
      <c r="K28" s="30">
        <f t="shared" si="7"/>
        <v>-175304.80000000002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-24393.6</v>
      </c>
      <c r="C29" s="30">
        <f aca="true" t="shared" si="9" ref="C29:J29">-ROUND((C9)*$E$3,2)</f>
        <v>-22576.4</v>
      </c>
      <c r="D29" s="30">
        <f t="shared" si="9"/>
        <v>-30984.8</v>
      </c>
      <c r="E29" s="30">
        <f t="shared" si="9"/>
        <v>-15747.6</v>
      </c>
      <c r="F29" s="30">
        <f t="shared" si="9"/>
        <v>-19228</v>
      </c>
      <c r="G29" s="30">
        <f t="shared" si="9"/>
        <v>-17437.2</v>
      </c>
      <c r="H29" s="30">
        <f t="shared" si="9"/>
        <v>-15149.2</v>
      </c>
      <c r="I29" s="30">
        <f t="shared" si="9"/>
        <v>-27020.4</v>
      </c>
      <c r="J29" s="30">
        <f t="shared" si="9"/>
        <v>-2767.6</v>
      </c>
      <c r="K29" s="30">
        <f t="shared" si="7"/>
        <v>-175304.80000000002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-37252.32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-10784.36</v>
      </c>
      <c r="K33" s="30">
        <f t="shared" si="7"/>
        <v>-48036.68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-37252.32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-10784.36</v>
      </c>
      <c r="K34" s="30">
        <f t="shared" si="7"/>
        <v>-48036.68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278205.94</v>
      </c>
      <c r="C47" s="27">
        <f aca="true" t="shared" si="11" ref="C47:J47">IF(C17+C27+C48&lt;0,0,C17+C27+C48)</f>
        <v>254131.37999999992</v>
      </c>
      <c r="D47" s="27">
        <f t="shared" si="11"/>
        <v>290055.43</v>
      </c>
      <c r="E47" s="27">
        <f t="shared" si="11"/>
        <v>188802.19</v>
      </c>
      <c r="F47" s="27">
        <f t="shared" si="11"/>
        <v>246048.55</v>
      </c>
      <c r="G47" s="27">
        <f t="shared" si="11"/>
        <v>313757.6099999999</v>
      </c>
      <c r="H47" s="27">
        <f t="shared" si="11"/>
        <v>268924.4</v>
      </c>
      <c r="I47" s="27">
        <f t="shared" si="11"/>
        <v>341229.79999999993</v>
      </c>
      <c r="J47" s="27">
        <f t="shared" si="11"/>
        <v>79141.35999999999</v>
      </c>
      <c r="K47" s="20">
        <f>SUM(B47:J47)</f>
        <v>2260296.6599999997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278205.94</v>
      </c>
      <c r="C53" s="10">
        <f t="shared" si="13"/>
        <v>254131.39</v>
      </c>
      <c r="D53" s="10">
        <f t="shared" si="13"/>
        <v>290055.44</v>
      </c>
      <c r="E53" s="10">
        <f t="shared" si="13"/>
        <v>188802.19</v>
      </c>
      <c r="F53" s="10">
        <f t="shared" si="13"/>
        <v>246048.55</v>
      </c>
      <c r="G53" s="10">
        <f t="shared" si="13"/>
        <v>313757.61</v>
      </c>
      <c r="H53" s="10">
        <f t="shared" si="13"/>
        <v>268924.39</v>
      </c>
      <c r="I53" s="10">
        <f>SUM(I54:I66)</f>
        <v>341229.8</v>
      </c>
      <c r="J53" s="10">
        <f t="shared" si="13"/>
        <v>79141.37</v>
      </c>
      <c r="K53" s="5">
        <f>SUM(K54:K66)</f>
        <v>2260296.68</v>
      </c>
      <c r="L53" s="9"/>
    </row>
    <row r="54" spans="1:11" ht="16.5" customHeight="1">
      <c r="A54" s="7" t="s">
        <v>60</v>
      </c>
      <c r="B54" s="8">
        <v>242706.86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242706.86</v>
      </c>
    </row>
    <row r="55" spans="1:11" ht="16.5" customHeight="1">
      <c r="A55" s="7" t="s">
        <v>61</v>
      </c>
      <c r="B55" s="8">
        <v>35499.08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35499.08</v>
      </c>
    </row>
    <row r="56" spans="1:11" ht="16.5" customHeight="1">
      <c r="A56" s="7" t="s">
        <v>4</v>
      </c>
      <c r="B56" s="6">
        <v>0</v>
      </c>
      <c r="C56" s="8">
        <v>254131.39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254131.39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290055.44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290055.44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188802.19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188802.19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246048.55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246048.55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313757.61</v>
      </c>
      <c r="H60" s="6">
        <v>0</v>
      </c>
      <c r="I60" s="6">
        <v>0</v>
      </c>
      <c r="J60" s="6">
        <v>0</v>
      </c>
      <c r="K60" s="5">
        <f t="shared" si="14"/>
        <v>313757.61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268924.39</v>
      </c>
      <c r="I61" s="6">
        <v>0</v>
      </c>
      <c r="J61" s="6">
        <v>0</v>
      </c>
      <c r="K61" s="5">
        <f t="shared" si="14"/>
        <v>268924.39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113049.43</v>
      </c>
      <c r="J63" s="6">
        <v>0</v>
      </c>
      <c r="K63" s="5">
        <f t="shared" si="14"/>
        <v>113049.43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228180.37</v>
      </c>
      <c r="J64" s="6">
        <v>0</v>
      </c>
      <c r="K64" s="5">
        <f t="shared" si="14"/>
        <v>228180.37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79141.37</v>
      </c>
      <c r="K65" s="5">
        <f t="shared" si="14"/>
        <v>79141.37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2020-09-17T17:57:43Z</dcterms:modified>
  <cp:category/>
  <cp:version/>
  <cp:contentType/>
  <cp:contentStatus/>
</cp:coreProperties>
</file>