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<sst xmlns="http://schemas.openxmlformats.org/spreadsheetml/2006/main" count="74" uniqueCount="73">
  <si>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</si>
  <si>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</si>
  <si>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</si>
  <si>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</si>
  <si>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</si>
  <si>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</si>
  <si>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</si>
  <si>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</si>
  <si>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</si>
  <si>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</si>
  <si>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</si>
  <si>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</si>
  <si>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</si>
  <si>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</si>
  <si>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</si>
  <si>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</si>
  <si>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</si>
  <si>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</si>
  <si>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</si>
  <si>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</si>
  <si>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</si>
  <si>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</si>
  <si>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</si>
  <si>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</si>
  <si>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</si>
  <si>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</si>
  <si>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</si>
  <si>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</si>
  <si>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</si>
  <si>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</si>
  <si>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</si>
  <si>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</si>
  <si>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</si>
  <si>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</si>
  <si>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</si>
  <si>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</si>
  <si>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</si>
  <si>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</si>
  <si>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</si>
  <si>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</si>
  <si>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</si>
  <si>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</si>
  <si>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</si>
  <si>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</si>
  <si>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</si>
  <si>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</si>
  <si>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</si>
  <si>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</si>
  <si>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</si>
  <si>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</si>
  <si>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</si>
  <si>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</si>
  <si>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</si>
  <si>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</si>
  <si>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</si>
  <si>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</si>
  <si>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</si>
  <si>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</si>
  <si>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</si>
  <si>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</si>
  <si>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</si>
  <si>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</si>
  <si>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</si>
  <si>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</si>
  <si>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</si>
  <si>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</si>
  <si>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</si>
  <si>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</si>
  <si>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</si>
  <si>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</si>
  <si>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</si>
  <si>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</si>
  <si>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09/09/20 - VENCIMENTO 16/09/20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</si>
</sst>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222530</v>
      </c>
      <c r="C7" s="47">
        <f t="shared" si="0"/>
        <v>193482</v>
      </c>
      <c r="D7" s="47">
        <f t="shared" si="0"/>
        <v>269791</v>
      </c>
      <c r="E7" s="47">
        <f t="shared" si="0"/>
        <v>136174</v>
      </c>
      <c r="F7" s="47">
        <f t="shared" si="0"/>
        <v>153797</v>
      </c>
      <c r="G7" s="47">
        <f t="shared" si="0"/>
        <v>181643</v>
      </c>
      <c r="H7" s="47">
        <f t="shared" si="0"/>
        <v>203481</v>
      </c>
      <c r="I7" s="47">
        <f t="shared" si="0"/>
        <v>257848</v>
      </c>
      <c r="J7" s="47">
        <f t="shared" si="0"/>
        <v>73521</v>
      </c>
      <c r="K7" s="47">
        <f t="shared" si="0"/>
        <v>1692267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14600</v>
      </c>
      <c r="C8" s="45">
        <f t="shared" si="1"/>
        <v>13753</v>
      </c>
      <c r="D8" s="45">
        <f t="shared" si="1"/>
        <v>16845</v>
      </c>
      <c r="E8" s="45">
        <f t="shared" si="1"/>
        <v>8992</v>
      </c>
      <c r="F8" s="45">
        <f t="shared" si="1"/>
        <v>10501</v>
      </c>
      <c r="G8" s="45">
        <f t="shared" si="1"/>
        <v>7132</v>
      </c>
      <c r="H8" s="45">
        <f t="shared" si="1"/>
        <v>6423</v>
      </c>
      <c r="I8" s="45">
        <f t="shared" si="1"/>
        <v>14696</v>
      </c>
      <c r="J8" s="45">
        <f t="shared" si="1"/>
        <v>2361</v>
      </c>
      <c r="K8" s="38">
        <f>SUM(B8:J8)</f>
        <v>95303</v>
      </c>
      <c r="L8"/>
      <c r="M8"/>
      <c r="N8"/>
    </row>
    <row r="9" spans="1:14" ht="16.5" customHeight="1">
      <c r="A9" s="22" t="s">
        <v>35</v>
      </c>
      <c r="B9" s="45">
        <v>14586</v>
      </c>
      <c r="C9" s="45">
        <v>13753</v>
      </c>
      <c r="D9" s="45">
        <v>16843</v>
      </c>
      <c r="E9" s="45">
        <v>8973</v>
      </c>
      <c r="F9" s="45">
        <v>10491</v>
      </c>
      <c r="G9" s="45">
        <v>7129</v>
      </c>
      <c r="H9" s="45">
        <v>6423</v>
      </c>
      <c r="I9" s="45">
        <v>14685</v>
      </c>
      <c r="J9" s="45">
        <v>2361</v>
      </c>
      <c r="K9" s="38">
        <f>SUM(B9:J9)</f>
        <v>95244</v>
      </c>
      <c r="L9"/>
      <c r="M9"/>
      <c r="N9"/>
    </row>
    <row r="10" spans="1:14" ht="16.5" customHeight="1">
      <c r="A10" s="22" t="s">
        <v>34</v>
      </c>
      <c r="B10" s="45">
        <v>14</v>
      </c>
      <c r="C10" s="45">
        <v>0</v>
      </c>
      <c r="D10" s="45">
        <v>2</v>
      </c>
      <c r="E10" s="45">
        <v>19</v>
      </c>
      <c r="F10" s="45">
        <v>10</v>
      </c>
      <c r="G10" s="45">
        <v>3</v>
      </c>
      <c r="H10" s="45">
        <v>0</v>
      </c>
      <c r="I10" s="45">
        <v>11</v>
      </c>
      <c r="J10" s="45">
        <v>0</v>
      </c>
      <c r="K10" s="38">
        <f>SUM(B10:J10)</f>
        <v>59</v>
      </c>
      <c r="L10"/>
      <c r="M10"/>
      <c r="N10"/>
    </row>
    <row r="11" spans="1:14" ht="16.5" customHeight="1">
      <c r="A11" s="44" t="s">
        <v>33</v>
      </c>
      <c r="B11" s="43">
        <v>207930</v>
      </c>
      <c r="C11" s="43">
        <v>179729</v>
      </c>
      <c r="D11" s="43">
        <v>252946</v>
      </c>
      <c r="E11" s="43">
        <v>127182</v>
      </c>
      <c r="F11" s="43">
        <v>143296</v>
      </c>
      <c r="G11" s="43">
        <v>174511</v>
      </c>
      <c r="H11" s="43">
        <v>197058</v>
      </c>
      <c r="I11" s="43">
        <v>243152</v>
      </c>
      <c r="J11" s="43">
        <v>71160</v>
      </c>
      <c r="K11" s="38">
        <f>SUM(B11:J11)</f>
        <v>1596964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1.505097799798456</v>
      </c>
      <c r="C15" s="39">
        <v>1.610555152985509</v>
      </c>
      <c r="D15" s="39">
        <v>1.252990393720538</v>
      </c>
      <c r="E15" s="39">
        <v>1.684273256775589</v>
      </c>
      <c r="F15" s="39">
        <v>1.452673148643294</v>
      </c>
      <c r="G15" s="39">
        <v>1.383457734840622</v>
      </c>
      <c r="H15" s="39">
        <v>1.382498908697814</v>
      </c>
      <c r="I15" s="39">
        <v>1.460317911660871</v>
      </c>
      <c r="J15" s="39">
        <v>1.705703364010177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1137159.65</v>
      </c>
      <c r="C17" s="36">
        <f aca="true" t="shared" si="2" ref="C17:J17">C18+C19+C20+C21+C22+C23+C24</f>
        <v>1156550.78</v>
      </c>
      <c r="D17" s="36">
        <f t="shared" si="2"/>
        <v>1383482.7999999998</v>
      </c>
      <c r="E17" s="36">
        <f t="shared" si="2"/>
        <v>827081.3000000002</v>
      </c>
      <c r="F17" s="36">
        <f t="shared" si="2"/>
        <v>851406.23</v>
      </c>
      <c r="G17" s="36">
        <f t="shared" si="2"/>
        <v>956881.89</v>
      </c>
      <c r="H17" s="36">
        <f t="shared" si="2"/>
        <v>861123.06</v>
      </c>
      <c r="I17" s="36">
        <f t="shared" si="2"/>
        <v>1181132.5</v>
      </c>
      <c r="J17" s="36">
        <f t="shared" si="2"/>
        <v>438603.69</v>
      </c>
      <c r="K17" s="36">
        <f aca="true" t="shared" si="3" ref="K17:K24">SUM(B17:J17)</f>
        <v>8793421.899999999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756780.02</v>
      </c>
      <c r="C18" s="30">
        <f t="shared" si="4"/>
        <v>722287.65</v>
      </c>
      <c r="D18" s="30">
        <f t="shared" si="4"/>
        <v>1115666.72</v>
      </c>
      <c r="E18" s="30">
        <f t="shared" si="4"/>
        <v>490253.63</v>
      </c>
      <c r="F18" s="30">
        <f t="shared" si="4"/>
        <v>585551.32</v>
      </c>
      <c r="G18" s="30">
        <f t="shared" si="4"/>
        <v>699234.73</v>
      </c>
      <c r="H18" s="30">
        <f t="shared" si="4"/>
        <v>624401.8</v>
      </c>
      <c r="I18" s="30">
        <f t="shared" si="4"/>
        <v>798709.96</v>
      </c>
      <c r="J18" s="30">
        <f t="shared" si="4"/>
        <v>258021.95</v>
      </c>
      <c r="K18" s="30">
        <f t="shared" si="3"/>
        <v>6050907.779999999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382247.92</v>
      </c>
      <c r="C19" s="30">
        <f t="shared" si="5"/>
        <v>440996.45</v>
      </c>
      <c r="D19" s="30">
        <f t="shared" si="5"/>
        <v>282252.96</v>
      </c>
      <c r="E19" s="30">
        <f t="shared" si="5"/>
        <v>335467.45</v>
      </c>
      <c r="F19" s="30">
        <f t="shared" si="5"/>
        <v>265063.36</v>
      </c>
      <c r="G19" s="30">
        <f t="shared" si="5"/>
        <v>268126.97</v>
      </c>
      <c r="H19" s="30">
        <f t="shared" si="5"/>
        <v>238833.01</v>
      </c>
      <c r="I19" s="30">
        <f t="shared" si="5"/>
        <v>367660.5</v>
      </c>
      <c r="J19" s="30">
        <f t="shared" si="5"/>
        <v>182086.96</v>
      </c>
      <c r="K19" s="30">
        <f t="shared" si="3"/>
        <v>2762735.58</v>
      </c>
      <c r="L19"/>
      <c r="M19"/>
      <c r="N19"/>
    </row>
    <row r="20" spans="1:14" ht="16.5" customHeight="1">
      <c r="A20" s="18" t="s">
        <v>28</v>
      </c>
      <c r="B20" s="30">
        <v>30711.82</v>
      </c>
      <c r="C20" s="30">
        <v>23170.64</v>
      </c>
      <c r="D20" s="30">
        <v>21497.89</v>
      </c>
      <c r="E20" s="30">
        <v>20093.31</v>
      </c>
      <c r="F20" s="30">
        <v>22254.5</v>
      </c>
      <c r="G20" s="30">
        <v>14619.03</v>
      </c>
      <c r="H20" s="30">
        <v>21845.37</v>
      </c>
      <c r="I20" s="30">
        <v>43377.8</v>
      </c>
      <c r="J20" s="30">
        <v>10685.48</v>
      </c>
      <c r="K20" s="30">
        <f t="shared" si="3"/>
        <v>208255.84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-33948.1</v>
      </c>
      <c r="C24" s="30">
        <v>-32639.94</v>
      </c>
      <c r="D24" s="30">
        <v>-35934.77</v>
      </c>
      <c r="E24" s="30">
        <v>-20101.08</v>
      </c>
      <c r="F24" s="30">
        <v>-22830.94</v>
      </c>
      <c r="G24" s="30">
        <v>-25098.84</v>
      </c>
      <c r="H24" s="30">
        <v>-23957.12</v>
      </c>
      <c r="I24" s="30">
        <v>-29983.75</v>
      </c>
      <c r="J24" s="30">
        <v>-12190.7</v>
      </c>
      <c r="K24" s="30">
        <f t="shared" si="3"/>
        <v>-236685.24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-111798.63</v>
      </c>
      <c r="C27" s="30">
        <f t="shared" si="6"/>
        <v>-64989.65</v>
      </c>
      <c r="D27" s="30">
        <f t="shared" si="6"/>
        <v>-130758.98999999999</v>
      </c>
      <c r="E27" s="30">
        <f t="shared" si="6"/>
        <v>-110142.08</v>
      </c>
      <c r="F27" s="30">
        <f t="shared" si="6"/>
        <v>-46160.4</v>
      </c>
      <c r="G27" s="30">
        <f t="shared" si="6"/>
        <v>-108131.88</v>
      </c>
      <c r="H27" s="30">
        <f t="shared" si="6"/>
        <v>-42075.05</v>
      </c>
      <c r="I27" s="30">
        <f t="shared" si="6"/>
        <v>-86171.34</v>
      </c>
      <c r="J27" s="30">
        <f t="shared" si="6"/>
        <v>-27823.28</v>
      </c>
      <c r="K27" s="30">
        <f aca="true" t="shared" si="7" ref="K27:K35">SUM(B27:J27)</f>
        <v>-728051.3000000002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-111798.63</v>
      </c>
      <c r="C28" s="30">
        <f t="shared" si="8"/>
        <v>-64989.65</v>
      </c>
      <c r="D28" s="30">
        <f t="shared" si="8"/>
        <v>-93506.67</v>
      </c>
      <c r="E28" s="30">
        <f t="shared" si="8"/>
        <v>-110142.08</v>
      </c>
      <c r="F28" s="30">
        <f t="shared" si="8"/>
        <v>-46160.4</v>
      </c>
      <c r="G28" s="30">
        <f t="shared" si="8"/>
        <v>-108131.88</v>
      </c>
      <c r="H28" s="30">
        <f t="shared" si="8"/>
        <v>-42075.05</v>
      </c>
      <c r="I28" s="30">
        <f t="shared" si="8"/>
        <v>-86171.34</v>
      </c>
      <c r="J28" s="30">
        <f t="shared" si="8"/>
        <v>-17038.92</v>
      </c>
      <c r="K28" s="30">
        <f t="shared" si="7"/>
        <v>-680014.6200000001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-64178.4</v>
      </c>
      <c r="C29" s="30">
        <f aca="true" t="shared" si="9" ref="C29:J29">-ROUND((C9)*$E$3,2)</f>
        <v>-60513.2</v>
      </c>
      <c r="D29" s="30">
        <f t="shared" si="9"/>
        <v>-74109.2</v>
      </c>
      <c r="E29" s="30">
        <f t="shared" si="9"/>
        <v>-39481.2</v>
      </c>
      <c r="F29" s="30">
        <f t="shared" si="9"/>
        <v>-46160.4</v>
      </c>
      <c r="G29" s="30">
        <f t="shared" si="9"/>
        <v>-31367.6</v>
      </c>
      <c r="H29" s="30">
        <f t="shared" si="9"/>
        <v>-28261.2</v>
      </c>
      <c r="I29" s="30">
        <f t="shared" si="9"/>
        <v>-64614</v>
      </c>
      <c r="J29" s="30">
        <f t="shared" si="9"/>
        <v>-10388.4</v>
      </c>
      <c r="K29" s="30">
        <f t="shared" si="7"/>
        <v>-419073.60000000003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-215.6</v>
      </c>
      <c r="C31" s="30">
        <v>-30.8</v>
      </c>
      <c r="D31" s="30">
        <v>-184.8</v>
      </c>
      <c r="E31" s="30">
        <v>-184.8</v>
      </c>
      <c r="F31" s="26">
        <v>0</v>
      </c>
      <c r="G31" s="30">
        <v>0</v>
      </c>
      <c r="H31" s="30">
        <v>-11.82</v>
      </c>
      <c r="I31" s="30">
        <v>-18.44</v>
      </c>
      <c r="J31" s="30">
        <v>-5.69</v>
      </c>
      <c r="K31" s="30">
        <f t="shared" si="7"/>
        <v>-651.9500000000002</v>
      </c>
      <c r="L31"/>
      <c r="M31"/>
      <c r="N31"/>
    </row>
    <row r="32" spans="1:14" ht="16.5" customHeight="1">
      <c r="A32" s="25" t="s">
        <v>21</v>
      </c>
      <c r="B32" s="30">
        <v>-47404.63</v>
      </c>
      <c r="C32" s="30">
        <v>-4445.65</v>
      </c>
      <c r="D32" s="30">
        <v>-19212.67</v>
      </c>
      <c r="E32" s="30">
        <v>-70476.08</v>
      </c>
      <c r="F32" s="26">
        <v>0</v>
      </c>
      <c r="G32" s="30">
        <v>-76764.28</v>
      </c>
      <c r="H32" s="30">
        <v>-13802.03</v>
      </c>
      <c r="I32" s="30">
        <v>-21538.9</v>
      </c>
      <c r="J32" s="30">
        <v>-6644.83</v>
      </c>
      <c r="K32" s="30">
        <f t="shared" si="7"/>
        <v>-260289.06999999998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1025361.0199999999</v>
      </c>
      <c r="C47" s="27">
        <f aca="true" t="shared" si="11" ref="C47:J47">IF(C17+C27+C48&lt;0,0,C17+C27+C48)</f>
        <v>1091561.1300000001</v>
      </c>
      <c r="D47" s="27">
        <f t="shared" si="11"/>
        <v>1252723.8099999998</v>
      </c>
      <c r="E47" s="27">
        <f t="shared" si="11"/>
        <v>716939.2200000002</v>
      </c>
      <c r="F47" s="27">
        <f t="shared" si="11"/>
        <v>805245.83</v>
      </c>
      <c r="G47" s="27">
        <f t="shared" si="11"/>
        <v>848750.01</v>
      </c>
      <c r="H47" s="27">
        <f t="shared" si="11"/>
        <v>819048.01</v>
      </c>
      <c r="I47" s="27">
        <f t="shared" si="11"/>
        <v>1094961.16</v>
      </c>
      <c r="J47" s="27">
        <f t="shared" si="11"/>
        <v>410780.41000000003</v>
      </c>
      <c r="K47" s="20">
        <f>SUM(B47:J47)</f>
        <v>8065370.6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1025361.03</v>
      </c>
      <c r="C53" s="10">
        <f t="shared" si="13"/>
        <v>1091561.13</v>
      </c>
      <c r="D53" s="10">
        <f t="shared" si="13"/>
        <v>1252723.81</v>
      </c>
      <c r="E53" s="10">
        <f t="shared" si="13"/>
        <v>716939.22</v>
      </c>
      <c r="F53" s="10">
        <f t="shared" si="13"/>
        <v>805245.83</v>
      </c>
      <c r="G53" s="10">
        <f t="shared" si="13"/>
        <v>848750.01</v>
      </c>
      <c r="H53" s="10">
        <f t="shared" si="13"/>
        <v>819048.01</v>
      </c>
      <c r="I53" s="10">
        <f>SUM(I54:I66)</f>
        <v>1094961.17</v>
      </c>
      <c r="J53" s="10">
        <f t="shared" si="13"/>
        <v>410780.41</v>
      </c>
      <c r="K53" s="5">
        <f>SUM(K54:K66)</f>
        <v>8065370.62</v>
      </c>
      <c r="L53" s="9"/>
    </row>
    <row r="54" spans="1:11" ht="16.5" customHeight="1">
      <c r="A54" s="7" t="s">
        <v>60</v>
      </c>
      <c r="B54" s="8">
        <v>895037.64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895037.64</v>
      </c>
    </row>
    <row r="55" spans="1:11" ht="16.5" customHeight="1">
      <c r="A55" s="7" t="s">
        <v>61</v>
      </c>
      <c r="B55" s="8">
        <v>130323.39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130323.39</v>
      </c>
    </row>
    <row r="56" spans="1:11" ht="16.5" customHeight="1">
      <c r="A56" s="7" t="s">
        <v>4</v>
      </c>
      <c r="B56" s="6">
        <v>0</v>
      </c>
      <c r="C56" s="8">
        <v>1091561.13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1091561.13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1252723.81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1252723.81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716939.22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716939.22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805245.83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805245.83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848750.01</v>
      </c>
      <c r="H60" s="6">
        <v>0</v>
      </c>
      <c r="I60" s="6">
        <v>0</v>
      </c>
      <c r="J60" s="6">
        <v>0</v>
      </c>
      <c r="K60" s="5">
        <f t="shared" si="14"/>
        <v>848750.01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819048.01</v>
      </c>
      <c r="I61" s="6">
        <v>0</v>
      </c>
      <c r="J61" s="6">
        <v>0</v>
      </c>
      <c r="K61" s="5">
        <f t="shared" si="14"/>
        <v>819048.01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392872.07</v>
      </c>
      <c r="J63" s="6">
        <v>0</v>
      </c>
      <c r="K63" s="5">
        <f t="shared" si="14"/>
        <v>392872.07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702089.1</v>
      </c>
      <c r="J64" s="6">
        <v>0</v>
      </c>
      <c r="K64" s="5">
        <f t="shared" si="14"/>
        <v>702089.1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410780.41</v>
      </c>
      <c r="K65" s="5">
        <f t="shared" si="14"/>
        <v>410780.41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2020-09-15T18:49:56Z</dcterms:modified>
  <cp:category/>
  <cp:version/>
  <cp:contentType/>
  <cp:contentStatus/>
</cp:coreProperties>
</file>