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<sst xmlns="http://schemas.openxmlformats.org/spreadsheetml/2006/main" count="74" uniqueCount="73">
  <si>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</si>
  <si>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</si>
  <si>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</si>
  <si>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</si>
  <si>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</si>
  <si>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</si>
  <si>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</si>
  <si>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</si>
  <si>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</si>
  <si>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</si>
  <si>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</si>
  <si>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</si>
  <si>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</si>
  <si>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</si>
  <si>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</si>
  <si>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</si>
  <si>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</si>
  <si>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</si>
  <si>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</si>
  <si>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</si>
  <si>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</si>
  <si>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</si>
  <si>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</si>
  <si>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</si>
  <si>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</si>
  <si>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</si>
  <si>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</si>
  <si>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</si>
  <si>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</si>
  <si>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</si>
  <si>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</si>
  <si>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</si>
  <si>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</si>
  <si>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</si>
  <si>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</si>
  <si>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</si>
  <si>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</si>
  <si>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</si>
  <si>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</si>
  <si>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</si>
  <si>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</si>
  <si>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</si>
  <si>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</si>
  <si>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</si>
  <si>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</si>
  <si>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</si>
  <si>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</si>
  <si>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</si>
  <si>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</si>
  <si>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</si>
  <si>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</si>
  <si>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</si>
  <si>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</si>
  <si>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</si>
  <si>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</si>
  <si>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</si>
  <si>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</si>
  <si>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</si>
  <si>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</si>
  <si>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</si>
  <si>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</si>
  <si>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</si>
  <si>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</si>
  <si>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</si>
  <si>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</si>
  <si>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</si>
  <si>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</si>
  <si>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</si>
  <si>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</si>
  <si>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</si>
  <si>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</si>
  <si>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</si>
  <si>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07/09/20 - VENCIMENTO 14/09/20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</si>
</sst>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79985</v>
      </c>
      <c r="C7" s="47">
        <f t="shared" si="0"/>
        <v>59403</v>
      </c>
      <c r="D7" s="47">
        <f t="shared" si="0"/>
        <v>90498</v>
      </c>
      <c r="E7" s="47">
        <f t="shared" si="0"/>
        <v>46458</v>
      </c>
      <c r="F7" s="47">
        <f t="shared" si="0"/>
        <v>59136</v>
      </c>
      <c r="G7" s="47">
        <f t="shared" si="0"/>
        <v>75324</v>
      </c>
      <c r="H7" s="47">
        <f t="shared" si="0"/>
        <v>82417</v>
      </c>
      <c r="I7" s="47">
        <f t="shared" si="0"/>
        <v>103743</v>
      </c>
      <c r="J7" s="47">
        <f t="shared" si="0"/>
        <v>22788</v>
      </c>
      <c r="K7" s="47">
        <f t="shared" si="0"/>
        <v>619752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6770</v>
      </c>
      <c r="C8" s="45">
        <f t="shared" si="1"/>
        <v>5505</v>
      </c>
      <c r="D8" s="45">
        <f t="shared" si="1"/>
        <v>7735</v>
      </c>
      <c r="E8" s="45">
        <f t="shared" si="1"/>
        <v>4029</v>
      </c>
      <c r="F8" s="45">
        <f t="shared" si="1"/>
        <v>5168</v>
      </c>
      <c r="G8" s="45">
        <f t="shared" si="1"/>
        <v>4332</v>
      </c>
      <c r="H8" s="45">
        <f t="shared" si="1"/>
        <v>3846</v>
      </c>
      <c r="I8" s="45">
        <f t="shared" si="1"/>
        <v>7184</v>
      </c>
      <c r="J8" s="45">
        <f t="shared" si="1"/>
        <v>907</v>
      </c>
      <c r="K8" s="38">
        <f>SUM(B8:J8)</f>
        <v>45476</v>
      </c>
      <c r="L8"/>
      <c r="M8"/>
      <c r="N8"/>
    </row>
    <row r="9" spans="1:14" ht="16.5" customHeight="1">
      <c r="A9" s="22" t="s">
        <v>35</v>
      </c>
      <c r="B9" s="45">
        <v>6761</v>
      </c>
      <c r="C9" s="45">
        <v>5500</v>
      </c>
      <c r="D9" s="45">
        <v>7734</v>
      </c>
      <c r="E9" s="45">
        <v>4025</v>
      </c>
      <c r="F9" s="45">
        <v>5159</v>
      </c>
      <c r="G9" s="45">
        <v>4332</v>
      </c>
      <c r="H9" s="45">
        <v>3846</v>
      </c>
      <c r="I9" s="45">
        <v>7182</v>
      </c>
      <c r="J9" s="45">
        <v>907</v>
      </c>
      <c r="K9" s="38">
        <f>SUM(B9:J9)</f>
        <v>45446</v>
      </c>
      <c r="L9"/>
      <c r="M9"/>
      <c r="N9"/>
    </row>
    <row r="10" spans="1:14" ht="16.5" customHeight="1">
      <c r="A10" s="22" t="s">
        <v>34</v>
      </c>
      <c r="B10" s="45">
        <v>9</v>
      </c>
      <c r="C10" s="45">
        <v>5</v>
      </c>
      <c r="D10" s="45">
        <v>1</v>
      </c>
      <c r="E10" s="45">
        <v>4</v>
      </c>
      <c r="F10" s="45">
        <v>9</v>
      </c>
      <c r="G10" s="45">
        <v>0</v>
      </c>
      <c r="H10" s="45">
        <v>0</v>
      </c>
      <c r="I10" s="45">
        <v>2</v>
      </c>
      <c r="J10" s="45">
        <v>0</v>
      </c>
      <c r="K10" s="38">
        <f>SUM(B10:J10)</f>
        <v>30</v>
      </c>
      <c r="L10"/>
      <c r="M10"/>
      <c r="N10"/>
    </row>
    <row r="11" spans="1:14" ht="16.5" customHeight="1">
      <c r="A11" s="44" t="s">
        <v>33</v>
      </c>
      <c r="B11" s="43">
        <v>73215</v>
      </c>
      <c r="C11" s="43">
        <v>53898</v>
      </c>
      <c r="D11" s="43">
        <v>82763</v>
      </c>
      <c r="E11" s="43">
        <v>42429</v>
      </c>
      <c r="F11" s="43">
        <v>53968</v>
      </c>
      <c r="G11" s="43">
        <v>70992</v>
      </c>
      <c r="H11" s="43">
        <v>78571</v>
      </c>
      <c r="I11" s="43">
        <v>96559</v>
      </c>
      <c r="J11" s="43">
        <v>21881</v>
      </c>
      <c r="K11" s="38">
        <f>SUM(B11:J11)</f>
        <v>574276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1.448877920404315</v>
      </c>
      <c r="C15" s="39">
        <v>1.616787531061487</v>
      </c>
      <c r="D15" s="39">
        <v>1.224393685166647</v>
      </c>
      <c r="E15" s="39">
        <v>1.578246151482733</v>
      </c>
      <c r="F15" s="39">
        <v>1.430917455734966</v>
      </c>
      <c r="G15" s="39">
        <v>1.412705130642839</v>
      </c>
      <c r="H15" s="39">
        <v>1.343482860680484</v>
      </c>
      <c r="I15" s="39">
        <v>1.428368692120755</v>
      </c>
      <c r="J15" s="39">
        <v>1.632380831747416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376941.36</v>
      </c>
      <c r="C17" s="36">
        <f aca="true" t="shared" si="2" ref="C17:J17">C18+C19+C20+C21+C22+C23+C24</f>
        <v>343571.14</v>
      </c>
      <c r="D17" s="36">
        <f t="shared" si="2"/>
        <v>434011.72000000003</v>
      </c>
      <c r="E17" s="36">
        <f t="shared" si="2"/>
        <v>256910.51</v>
      </c>
      <c r="F17" s="36">
        <f t="shared" si="2"/>
        <v>313017.35000000003</v>
      </c>
      <c r="G17" s="36">
        <f t="shared" si="2"/>
        <v>392350.48</v>
      </c>
      <c r="H17" s="36">
        <f t="shared" si="2"/>
        <v>327179.57000000007</v>
      </c>
      <c r="I17" s="36">
        <f t="shared" si="2"/>
        <v>454094.99</v>
      </c>
      <c r="J17" s="36">
        <f t="shared" si="2"/>
        <v>124643.34</v>
      </c>
      <c r="K17" s="36">
        <f aca="true" t="shared" si="3" ref="K17:K24">SUM(B17:J17)</f>
        <v>3022720.46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272012.99</v>
      </c>
      <c r="C18" s="30">
        <f t="shared" si="4"/>
        <v>221757.34</v>
      </c>
      <c r="D18" s="30">
        <f t="shared" si="4"/>
        <v>374236.38</v>
      </c>
      <c r="E18" s="30">
        <f t="shared" si="4"/>
        <v>167258.09</v>
      </c>
      <c r="F18" s="30">
        <f t="shared" si="4"/>
        <v>225148.49</v>
      </c>
      <c r="G18" s="30">
        <f t="shared" si="4"/>
        <v>289959.74</v>
      </c>
      <c r="H18" s="30">
        <f t="shared" si="4"/>
        <v>252904.81</v>
      </c>
      <c r="I18" s="30">
        <f t="shared" si="4"/>
        <v>321354.32</v>
      </c>
      <c r="J18" s="30">
        <f t="shared" si="4"/>
        <v>79974.49</v>
      </c>
      <c r="K18" s="30">
        <f t="shared" si="3"/>
        <v>2204606.6500000004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122100.63</v>
      </c>
      <c r="C19" s="30">
        <f t="shared" si="5"/>
        <v>136777.16</v>
      </c>
      <c r="D19" s="30">
        <f t="shared" si="5"/>
        <v>83976.28</v>
      </c>
      <c r="E19" s="30">
        <f t="shared" si="5"/>
        <v>96716.35</v>
      </c>
      <c r="F19" s="30">
        <f t="shared" si="5"/>
        <v>97020.41</v>
      </c>
      <c r="G19" s="30">
        <f t="shared" si="5"/>
        <v>119667.87</v>
      </c>
      <c r="H19" s="30">
        <f t="shared" si="5"/>
        <v>86868.47</v>
      </c>
      <c r="I19" s="30">
        <f t="shared" si="5"/>
        <v>137658.13</v>
      </c>
      <c r="J19" s="30">
        <f t="shared" si="5"/>
        <v>50574.33</v>
      </c>
      <c r="K19" s="30">
        <f t="shared" si="3"/>
        <v>931359.63</v>
      </c>
      <c r="L19"/>
      <c r="M19"/>
      <c r="N19"/>
    </row>
    <row r="20" spans="1:14" ht="16.5" customHeight="1">
      <c r="A20" s="18" t="s">
        <v>28</v>
      </c>
      <c r="B20" s="30">
        <v>15379.65</v>
      </c>
      <c r="C20" s="30">
        <v>14936.13</v>
      </c>
      <c r="D20" s="30">
        <v>11709.18</v>
      </c>
      <c r="E20" s="30">
        <v>11644.32</v>
      </c>
      <c r="F20" s="30">
        <v>12305.12</v>
      </c>
      <c r="G20" s="30">
        <v>7828.63</v>
      </c>
      <c r="H20" s="30">
        <v>11353.45</v>
      </c>
      <c r="I20" s="30">
        <v>23681.7</v>
      </c>
      <c r="J20" s="30">
        <v>6275.02</v>
      </c>
      <c r="K20" s="30">
        <f t="shared" si="3"/>
        <v>115113.2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0</v>
      </c>
      <c r="K21" s="30">
        <f t="shared" si="3"/>
        <v>8207.94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-33919.9</v>
      </c>
      <c r="C24" s="30">
        <v>-32635.47</v>
      </c>
      <c r="D24" s="30">
        <v>-35910.12</v>
      </c>
      <c r="E24" s="30">
        <v>-20076.24</v>
      </c>
      <c r="F24" s="30">
        <v>-22824.66</v>
      </c>
      <c r="G24" s="30">
        <v>-25105.76</v>
      </c>
      <c r="H24" s="30">
        <v>-23947.16</v>
      </c>
      <c r="I24" s="30">
        <v>-29967.15</v>
      </c>
      <c r="J24" s="30">
        <v>-12180.5</v>
      </c>
      <c r="K24" s="30">
        <f t="shared" si="3"/>
        <v>-236566.96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-29748.4</v>
      </c>
      <c r="C27" s="30">
        <f t="shared" si="6"/>
        <v>-24200</v>
      </c>
      <c r="D27" s="30">
        <f t="shared" si="6"/>
        <v>-71281.92</v>
      </c>
      <c r="E27" s="30">
        <f t="shared" si="6"/>
        <v>-17710</v>
      </c>
      <c r="F27" s="30">
        <f t="shared" si="6"/>
        <v>-22699.6</v>
      </c>
      <c r="G27" s="30">
        <f t="shared" si="6"/>
        <v>-19060.8</v>
      </c>
      <c r="H27" s="30">
        <f t="shared" si="6"/>
        <v>-16922.4</v>
      </c>
      <c r="I27" s="30">
        <f t="shared" si="6"/>
        <v>-31600.8</v>
      </c>
      <c r="J27" s="30">
        <f t="shared" si="6"/>
        <v>-14775.16</v>
      </c>
      <c r="K27" s="30">
        <f aca="true" t="shared" si="7" ref="K27:K35">SUM(B27:J27)</f>
        <v>-247999.08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-29748.4</v>
      </c>
      <c r="C28" s="30">
        <f t="shared" si="8"/>
        <v>-24200</v>
      </c>
      <c r="D28" s="30">
        <f t="shared" si="8"/>
        <v>-34029.6</v>
      </c>
      <c r="E28" s="30">
        <f t="shared" si="8"/>
        <v>-17710</v>
      </c>
      <c r="F28" s="30">
        <f t="shared" si="8"/>
        <v>-22699.6</v>
      </c>
      <c r="G28" s="30">
        <f t="shared" si="8"/>
        <v>-19060.8</v>
      </c>
      <c r="H28" s="30">
        <f t="shared" si="8"/>
        <v>-16922.4</v>
      </c>
      <c r="I28" s="30">
        <f t="shared" si="8"/>
        <v>-31600.8</v>
      </c>
      <c r="J28" s="30">
        <f t="shared" si="8"/>
        <v>-3990.8</v>
      </c>
      <c r="K28" s="30">
        <f t="shared" si="7"/>
        <v>-199962.39999999997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-29748.4</v>
      </c>
      <c r="C29" s="30">
        <f aca="true" t="shared" si="9" ref="C29:J29">-ROUND((C9)*$E$3,2)</f>
        <v>-24200</v>
      </c>
      <c r="D29" s="30">
        <f t="shared" si="9"/>
        <v>-34029.6</v>
      </c>
      <c r="E29" s="30">
        <f t="shared" si="9"/>
        <v>-17710</v>
      </c>
      <c r="F29" s="30">
        <f t="shared" si="9"/>
        <v>-22699.6</v>
      </c>
      <c r="G29" s="30">
        <f t="shared" si="9"/>
        <v>-19060.8</v>
      </c>
      <c r="H29" s="30">
        <f t="shared" si="9"/>
        <v>-16922.4</v>
      </c>
      <c r="I29" s="30">
        <f t="shared" si="9"/>
        <v>-31600.8</v>
      </c>
      <c r="J29" s="30">
        <f t="shared" si="9"/>
        <v>-3990.8</v>
      </c>
      <c r="K29" s="30">
        <f t="shared" si="7"/>
        <v>-199962.39999999997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-37252.32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-10784.36</v>
      </c>
      <c r="K33" s="30">
        <f t="shared" si="7"/>
        <v>-48036.68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-37252.32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-10784.36</v>
      </c>
      <c r="K34" s="30">
        <f t="shared" si="7"/>
        <v>-48036.68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347192.95999999996</v>
      </c>
      <c r="C47" s="27">
        <f aca="true" t="shared" si="11" ref="C47:J47">IF(C17+C27+C48&lt;0,0,C17+C27+C48)</f>
        <v>319371.14</v>
      </c>
      <c r="D47" s="27">
        <f t="shared" si="11"/>
        <v>362729.80000000005</v>
      </c>
      <c r="E47" s="27">
        <f t="shared" si="11"/>
        <v>239200.51</v>
      </c>
      <c r="F47" s="27">
        <f t="shared" si="11"/>
        <v>290317.75000000006</v>
      </c>
      <c r="G47" s="27">
        <f t="shared" si="11"/>
        <v>373289.68</v>
      </c>
      <c r="H47" s="27">
        <f t="shared" si="11"/>
        <v>310257.17000000004</v>
      </c>
      <c r="I47" s="27">
        <f t="shared" si="11"/>
        <v>422494.19</v>
      </c>
      <c r="J47" s="27">
        <f t="shared" si="11"/>
        <v>109868.18</v>
      </c>
      <c r="K47" s="20">
        <f>SUM(B47:J47)</f>
        <v>2774721.3800000004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347192.95</v>
      </c>
      <c r="C53" s="10">
        <f t="shared" si="13"/>
        <v>319371.14</v>
      </c>
      <c r="D53" s="10">
        <f t="shared" si="13"/>
        <v>362729.81</v>
      </c>
      <c r="E53" s="10">
        <f t="shared" si="13"/>
        <v>239200.51</v>
      </c>
      <c r="F53" s="10">
        <f t="shared" si="13"/>
        <v>290317.76</v>
      </c>
      <c r="G53" s="10">
        <f t="shared" si="13"/>
        <v>373289.68</v>
      </c>
      <c r="H53" s="10">
        <f t="shared" si="13"/>
        <v>310257.16</v>
      </c>
      <c r="I53" s="10">
        <f>SUM(I54:I66)</f>
        <v>422494.18</v>
      </c>
      <c r="J53" s="10">
        <f t="shared" si="13"/>
        <v>109868.18</v>
      </c>
      <c r="K53" s="5">
        <f>SUM(K54:K66)</f>
        <v>2774721.3700000006</v>
      </c>
      <c r="L53" s="9"/>
    </row>
    <row r="54" spans="1:11" ht="16.5" customHeight="1">
      <c r="A54" s="7" t="s">
        <v>60</v>
      </c>
      <c r="B54" s="8">
        <v>302648.09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302648.09</v>
      </c>
    </row>
    <row r="55" spans="1:11" ht="16.5" customHeight="1">
      <c r="A55" s="7" t="s">
        <v>61</v>
      </c>
      <c r="B55" s="8">
        <v>44544.86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44544.86</v>
      </c>
    </row>
    <row r="56" spans="1:11" ht="16.5" customHeight="1">
      <c r="A56" s="7" t="s">
        <v>4</v>
      </c>
      <c r="B56" s="6">
        <v>0</v>
      </c>
      <c r="C56" s="8">
        <v>319371.14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319371.14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362729.81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362729.81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239200.51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239200.51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290317.76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290317.76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373289.68</v>
      </c>
      <c r="H60" s="6">
        <v>0</v>
      </c>
      <c r="I60" s="6">
        <v>0</v>
      </c>
      <c r="J60" s="6">
        <v>0</v>
      </c>
      <c r="K60" s="5">
        <f t="shared" si="14"/>
        <v>373289.68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310257.16</v>
      </c>
      <c r="I61" s="6">
        <v>0</v>
      </c>
      <c r="J61" s="6">
        <v>0</v>
      </c>
      <c r="K61" s="5">
        <f t="shared" si="14"/>
        <v>310257.16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140606.06</v>
      </c>
      <c r="J63" s="6">
        <v>0</v>
      </c>
      <c r="K63" s="5">
        <f t="shared" si="14"/>
        <v>140606.06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281888.12</v>
      </c>
      <c r="J64" s="6">
        <v>0</v>
      </c>
      <c r="K64" s="5">
        <f t="shared" si="14"/>
        <v>281888.12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109868.18</v>
      </c>
      <c r="K65" s="5">
        <f t="shared" si="14"/>
        <v>109868.18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2020-09-11T19:11:27Z</dcterms:modified>
  <cp:category/>
  <cp:version/>
  <cp:contentType/>
  <cp:contentStatus/>
</cp:coreProperties>
</file>