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<sst xmlns="http://schemas.openxmlformats.org/spreadsheetml/2006/main" count="74" uniqueCount="73">
  <si>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</si>
  <si>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</si>
  <si>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</si>
  <si>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</si>
  <si>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</si>
  <si>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</si>
  <si>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</si>
  <si>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</si>
  <si>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</si>
  <si>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</si>
  <si>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</si>
  <si>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</si>
  <si>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</si>
  <si>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</si>
  <si>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</si>
  <si>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</si>
  <si>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</si>
  <si>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</si>
  <si>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</si>
  <si>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</si>
  <si>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</si>
  <si>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</si>
  <si>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</si>
  <si>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</si>
  <si>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</si>
  <si>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</si>
  <si>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</si>
  <si>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</si>
  <si>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</si>
  <si>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</si>
  <si>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</si>
  <si>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</si>
  <si>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</si>
  <si>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</si>
  <si>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</si>
  <si>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</si>
  <si>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</si>
  <si>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</si>
  <si>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</si>
  <si>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</si>
  <si>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</si>
  <si>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</si>
  <si>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</si>
  <si>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</si>
  <si>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</si>
  <si>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</si>
  <si>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</si>
  <si>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</si>
  <si>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</si>
  <si>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</si>
  <si>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</si>
  <si>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</si>
  <si>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</si>
  <si>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</si>
  <si>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</si>
  <si>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</si>
  <si>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</si>
  <si>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</si>
  <si>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</si>
  <si>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</si>
  <si>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</si>
  <si>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</si>
  <si>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</si>
  <si>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</si>
  <si>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</si>
  <si>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</si>
  <si>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</si>
  <si>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</si>
  <si>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</si>
  <si>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</si>
  <si>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</si>
  <si>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</si>
  <si>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02/09/20 - VENCIMENTO 10/09/20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</si>
</sst>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216636</v>
      </c>
      <c r="C7" s="47">
        <f t="shared" si="0"/>
        <v>188409</v>
      </c>
      <c r="D7" s="47">
        <f t="shared" si="0"/>
        <v>260675</v>
      </c>
      <c r="E7" s="47">
        <f t="shared" si="0"/>
        <v>133428</v>
      </c>
      <c r="F7" s="47">
        <f t="shared" si="0"/>
        <v>149873</v>
      </c>
      <c r="G7" s="47">
        <f t="shared" si="0"/>
        <v>175364</v>
      </c>
      <c r="H7" s="47">
        <f t="shared" si="0"/>
        <v>196466</v>
      </c>
      <c r="I7" s="47">
        <f t="shared" si="0"/>
        <v>249614</v>
      </c>
      <c r="J7" s="47">
        <f t="shared" si="0"/>
        <v>72396</v>
      </c>
      <c r="K7" s="47">
        <f t="shared" si="0"/>
        <v>1642861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13363</v>
      </c>
      <c r="C8" s="45">
        <f t="shared" si="1"/>
        <v>12756</v>
      </c>
      <c r="D8" s="45">
        <f t="shared" si="1"/>
        <v>15428</v>
      </c>
      <c r="E8" s="45">
        <f t="shared" si="1"/>
        <v>8291</v>
      </c>
      <c r="F8" s="45">
        <f t="shared" si="1"/>
        <v>9807</v>
      </c>
      <c r="G8" s="45">
        <f t="shared" si="1"/>
        <v>6589</v>
      </c>
      <c r="H8" s="45">
        <f t="shared" si="1"/>
        <v>5907</v>
      </c>
      <c r="I8" s="45">
        <f t="shared" si="1"/>
        <v>13334</v>
      </c>
      <c r="J8" s="45">
        <f t="shared" si="1"/>
        <v>2247</v>
      </c>
      <c r="K8" s="38">
        <f>SUM(B8:J8)</f>
        <v>87722</v>
      </c>
      <c r="L8"/>
      <c r="M8"/>
      <c r="N8"/>
    </row>
    <row r="9" spans="1:14" ht="16.5" customHeight="1">
      <c r="A9" s="22" t="s">
        <v>35</v>
      </c>
      <c r="B9" s="45">
        <v>13348</v>
      </c>
      <c r="C9" s="45">
        <v>12754</v>
      </c>
      <c r="D9" s="45">
        <v>15426</v>
      </c>
      <c r="E9" s="45">
        <v>8273</v>
      </c>
      <c r="F9" s="45">
        <v>9804</v>
      </c>
      <c r="G9" s="45">
        <v>6586</v>
      </c>
      <c r="H9" s="45">
        <v>5907</v>
      </c>
      <c r="I9" s="45">
        <v>13322</v>
      </c>
      <c r="J9" s="45">
        <v>2247</v>
      </c>
      <c r="K9" s="38">
        <f>SUM(B9:J9)</f>
        <v>87667</v>
      </c>
      <c r="L9"/>
      <c r="M9"/>
      <c r="N9"/>
    </row>
    <row r="10" spans="1:14" ht="16.5" customHeight="1">
      <c r="A10" s="22" t="s">
        <v>34</v>
      </c>
      <c r="B10" s="45">
        <v>15</v>
      </c>
      <c r="C10" s="45">
        <v>2</v>
      </c>
      <c r="D10" s="45">
        <v>2</v>
      </c>
      <c r="E10" s="45">
        <v>18</v>
      </c>
      <c r="F10" s="45">
        <v>3</v>
      </c>
      <c r="G10" s="45">
        <v>3</v>
      </c>
      <c r="H10" s="45">
        <v>0</v>
      </c>
      <c r="I10" s="45">
        <v>12</v>
      </c>
      <c r="J10" s="45">
        <v>0</v>
      </c>
      <c r="K10" s="38">
        <f>SUM(B10:J10)</f>
        <v>55</v>
      </c>
      <c r="L10"/>
      <c r="M10"/>
      <c r="N10"/>
    </row>
    <row r="11" spans="1:14" ht="16.5" customHeight="1">
      <c r="A11" s="44" t="s">
        <v>33</v>
      </c>
      <c r="B11" s="43">
        <v>203273</v>
      </c>
      <c r="C11" s="43">
        <v>175653</v>
      </c>
      <c r="D11" s="43">
        <v>245247</v>
      </c>
      <c r="E11" s="43">
        <v>125137</v>
      </c>
      <c r="F11" s="43">
        <v>140066</v>
      </c>
      <c r="G11" s="43">
        <v>168775</v>
      </c>
      <c r="H11" s="43">
        <v>190559</v>
      </c>
      <c r="I11" s="43">
        <v>236280</v>
      </c>
      <c r="J11" s="43">
        <v>70149</v>
      </c>
      <c r="K11" s="38">
        <f>SUM(B11:J11)</f>
        <v>1555139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1.542515665291351</v>
      </c>
      <c r="C15" s="39">
        <v>1.659239708899006</v>
      </c>
      <c r="D15" s="39">
        <v>1.298699273132104</v>
      </c>
      <c r="E15" s="39">
        <v>1.730839636532252</v>
      </c>
      <c r="F15" s="39">
        <v>1.492122267246985</v>
      </c>
      <c r="G15" s="39">
        <v>1.437316878268238</v>
      </c>
      <c r="H15" s="39">
        <v>1.426724795041083</v>
      </c>
      <c r="I15" s="39">
        <v>1.508056422907338</v>
      </c>
      <c r="J15" s="39">
        <v>1.722655223475103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1134564.53</v>
      </c>
      <c r="C17" s="36">
        <f aca="true" t="shared" si="2" ref="C17:J17">C18+C19+C20+C21+C22+C23+C24</f>
        <v>1160669.15</v>
      </c>
      <c r="D17" s="36">
        <f t="shared" si="2"/>
        <v>1385617.39</v>
      </c>
      <c r="E17" s="36">
        <f t="shared" si="2"/>
        <v>832004.35</v>
      </c>
      <c r="F17" s="36">
        <f t="shared" si="2"/>
        <v>852481.4</v>
      </c>
      <c r="G17" s="36">
        <f t="shared" si="2"/>
        <v>959948.01</v>
      </c>
      <c r="H17" s="36">
        <f t="shared" si="2"/>
        <v>857713.5700000001</v>
      </c>
      <c r="I17" s="36">
        <f t="shared" si="2"/>
        <v>1180776.77</v>
      </c>
      <c r="J17" s="36">
        <f t="shared" si="2"/>
        <v>436028.94999999995</v>
      </c>
      <c r="K17" s="36">
        <f aca="true" t="shared" si="3" ref="K17:K24">SUM(B17:J17)</f>
        <v>8799804.12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736735.71</v>
      </c>
      <c r="C18" s="30">
        <f t="shared" si="4"/>
        <v>703349.64</v>
      </c>
      <c r="D18" s="30">
        <f t="shared" si="4"/>
        <v>1077969.33</v>
      </c>
      <c r="E18" s="30">
        <f t="shared" si="4"/>
        <v>480367.49</v>
      </c>
      <c r="F18" s="30">
        <f t="shared" si="4"/>
        <v>570611.47</v>
      </c>
      <c r="G18" s="30">
        <f t="shared" si="4"/>
        <v>675063.72</v>
      </c>
      <c r="H18" s="30">
        <f t="shared" si="4"/>
        <v>602875.57</v>
      </c>
      <c r="I18" s="30">
        <f t="shared" si="4"/>
        <v>773204.33</v>
      </c>
      <c r="J18" s="30">
        <f t="shared" si="4"/>
        <v>254073.76</v>
      </c>
      <c r="K18" s="30">
        <f t="shared" si="3"/>
        <v>5874251.02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399690.66</v>
      </c>
      <c r="C19" s="30">
        <f t="shared" si="5"/>
        <v>463676.01</v>
      </c>
      <c r="D19" s="30">
        <f t="shared" si="5"/>
        <v>321988.66</v>
      </c>
      <c r="E19" s="30">
        <f t="shared" si="5"/>
        <v>351071.6</v>
      </c>
      <c r="F19" s="30">
        <f t="shared" si="5"/>
        <v>280810.61</v>
      </c>
      <c r="G19" s="30">
        <f t="shared" si="5"/>
        <v>295216.76</v>
      </c>
      <c r="H19" s="30">
        <f t="shared" si="5"/>
        <v>257261.95</v>
      </c>
      <c r="I19" s="30">
        <f t="shared" si="5"/>
        <v>392831.43</v>
      </c>
      <c r="J19" s="30">
        <f t="shared" si="5"/>
        <v>183607.73</v>
      </c>
      <c r="K19" s="30">
        <f t="shared" si="3"/>
        <v>2946155.41</v>
      </c>
      <c r="L19"/>
      <c r="M19"/>
      <c r="N19"/>
    </row>
    <row r="20" spans="1:14" ht="16.5" customHeight="1">
      <c r="A20" s="18" t="s">
        <v>28</v>
      </c>
      <c r="B20" s="30">
        <v>30795.95</v>
      </c>
      <c r="C20" s="30">
        <v>23547.46</v>
      </c>
      <c r="D20" s="30">
        <v>21594.17</v>
      </c>
      <c r="E20" s="30">
        <v>19301.11</v>
      </c>
      <c r="F20" s="30">
        <v>22522.27</v>
      </c>
      <c r="G20" s="30">
        <v>14766.37</v>
      </c>
      <c r="H20" s="30">
        <v>21533.17</v>
      </c>
      <c r="I20" s="30">
        <v>43356.77</v>
      </c>
      <c r="J20" s="30">
        <v>10538.16</v>
      </c>
      <c r="K20" s="30">
        <f t="shared" si="3"/>
        <v>207955.43</v>
      </c>
      <c r="L20"/>
      <c r="M20"/>
      <c r="N20"/>
    </row>
    <row r="21" spans="1:14" ht="16.5" customHeight="1">
      <c r="A21" s="18" t="s">
        <v>27</v>
      </c>
      <c r="B21" s="30">
        <v>1367.99</v>
      </c>
      <c r="C21" s="34">
        <v>2735.98</v>
      </c>
      <c r="D21" s="34">
        <v>0</v>
      </c>
      <c r="E21" s="30">
        <v>1367.99</v>
      </c>
      <c r="F21" s="30">
        <v>1367.99</v>
      </c>
      <c r="G21" s="34">
        <v>0</v>
      </c>
      <c r="H21" s="34">
        <v>0</v>
      </c>
      <c r="I21" s="34">
        <v>1367.99</v>
      </c>
      <c r="J21" s="34">
        <v>0</v>
      </c>
      <c r="K21" s="30">
        <f t="shared" si="3"/>
        <v>8207.94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69</v>
      </c>
      <c r="B23" s="30">
        <v>-222.14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f t="shared" si="3"/>
        <v>-222.14</v>
      </c>
      <c r="L23"/>
      <c r="M23"/>
      <c r="N23"/>
    </row>
    <row r="24" spans="1:14" ht="16.5" customHeight="1">
      <c r="A24" s="18" t="s">
        <v>70</v>
      </c>
      <c r="B24" s="30">
        <v>-33803.64</v>
      </c>
      <c r="C24" s="30">
        <v>-32639.94</v>
      </c>
      <c r="D24" s="30">
        <v>-35934.77</v>
      </c>
      <c r="E24" s="30">
        <v>-20103.84</v>
      </c>
      <c r="F24" s="30">
        <v>-22830.94</v>
      </c>
      <c r="G24" s="30">
        <v>-25098.84</v>
      </c>
      <c r="H24" s="30">
        <v>-23957.12</v>
      </c>
      <c r="I24" s="30">
        <v>-29983.75</v>
      </c>
      <c r="J24" s="30">
        <v>-12190.7</v>
      </c>
      <c r="K24" s="30">
        <f t="shared" si="3"/>
        <v>-236543.54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-123082.12</v>
      </c>
      <c r="C27" s="30">
        <f t="shared" si="6"/>
        <v>-59927.159999999996</v>
      </c>
      <c r="D27" s="30">
        <f t="shared" si="6"/>
        <v>-126835.37</v>
      </c>
      <c r="E27" s="30">
        <f t="shared" si="6"/>
        <v>-126429.59</v>
      </c>
      <c r="F27" s="30">
        <f t="shared" si="6"/>
        <v>-43137.6</v>
      </c>
      <c r="G27" s="30">
        <f t="shared" si="6"/>
        <v>-136717.28</v>
      </c>
      <c r="H27" s="30">
        <f t="shared" si="6"/>
        <v>-46324.6</v>
      </c>
      <c r="I27" s="30">
        <f t="shared" si="6"/>
        <v>-90348.93000000001</v>
      </c>
      <c r="J27" s="30">
        <f t="shared" si="6"/>
        <v>-30460.64</v>
      </c>
      <c r="K27" s="30">
        <f aca="true" t="shared" si="7" ref="K27:K35">SUM(B27:J27)</f>
        <v>-783263.29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-123082.12</v>
      </c>
      <c r="C28" s="30">
        <f t="shared" si="8"/>
        <v>-59927.159999999996</v>
      </c>
      <c r="D28" s="30">
        <f t="shared" si="8"/>
        <v>-89583.04999999999</v>
      </c>
      <c r="E28" s="30">
        <f t="shared" si="8"/>
        <v>-126429.59</v>
      </c>
      <c r="F28" s="30">
        <f t="shared" si="8"/>
        <v>-43137.6</v>
      </c>
      <c r="G28" s="30">
        <f t="shared" si="8"/>
        <v>-136717.28</v>
      </c>
      <c r="H28" s="30">
        <f t="shared" si="8"/>
        <v>-46324.6</v>
      </c>
      <c r="I28" s="30">
        <f t="shared" si="8"/>
        <v>-90348.93000000001</v>
      </c>
      <c r="J28" s="30">
        <f t="shared" si="8"/>
        <v>-19676.28</v>
      </c>
      <c r="K28" s="30">
        <f t="shared" si="7"/>
        <v>-735226.61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-58731.2</v>
      </c>
      <c r="C29" s="30">
        <f aca="true" t="shared" si="9" ref="C29:J29">-ROUND((C9)*$E$3,2)</f>
        <v>-56117.6</v>
      </c>
      <c r="D29" s="30">
        <f t="shared" si="9"/>
        <v>-67874.4</v>
      </c>
      <c r="E29" s="30">
        <f t="shared" si="9"/>
        <v>-36401.2</v>
      </c>
      <c r="F29" s="30">
        <f t="shared" si="9"/>
        <v>-43137.6</v>
      </c>
      <c r="G29" s="30">
        <f t="shared" si="9"/>
        <v>-28978.4</v>
      </c>
      <c r="H29" s="30">
        <f t="shared" si="9"/>
        <v>-25990.8</v>
      </c>
      <c r="I29" s="30">
        <f t="shared" si="9"/>
        <v>-58616.8</v>
      </c>
      <c r="J29" s="30">
        <f t="shared" si="9"/>
        <v>-9886.8</v>
      </c>
      <c r="K29" s="30">
        <f t="shared" si="7"/>
        <v>-385734.79999999993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-30.8</v>
      </c>
      <c r="C31" s="30">
        <v>-123.2</v>
      </c>
      <c r="D31" s="30">
        <v>-92.4</v>
      </c>
      <c r="E31" s="30">
        <v>-30.8</v>
      </c>
      <c r="F31" s="26">
        <v>0</v>
      </c>
      <c r="G31" s="30">
        <v>-30.8</v>
      </c>
      <c r="H31" s="30">
        <v>-16.55</v>
      </c>
      <c r="I31" s="30">
        <v>-25.82</v>
      </c>
      <c r="J31" s="30">
        <v>-7.97</v>
      </c>
      <c r="K31" s="30">
        <f t="shared" si="7"/>
        <v>-358.34000000000003</v>
      </c>
      <c r="L31"/>
      <c r="M31"/>
      <c r="N31"/>
    </row>
    <row r="32" spans="1:14" ht="16.5" customHeight="1">
      <c r="A32" s="25" t="s">
        <v>21</v>
      </c>
      <c r="B32" s="30">
        <v>-64320.12</v>
      </c>
      <c r="C32" s="30">
        <v>-3686.36</v>
      </c>
      <c r="D32" s="30">
        <v>-21616.25</v>
      </c>
      <c r="E32" s="30">
        <v>-89997.59</v>
      </c>
      <c r="F32" s="26">
        <v>0</v>
      </c>
      <c r="G32" s="30">
        <v>-107708.08</v>
      </c>
      <c r="H32" s="30">
        <v>-20317.25</v>
      </c>
      <c r="I32" s="30">
        <v>-31706.31</v>
      </c>
      <c r="J32" s="30">
        <v>-9781.51</v>
      </c>
      <c r="K32" s="30">
        <f t="shared" si="7"/>
        <v>-349133.47000000003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-37252.32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-10784.36</v>
      </c>
      <c r="K33" s="30">
        <f t="shared" si="7"/>
        <v>-48036.68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-37252.32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-10784.36</v>
      </c>
      <c r="K34" s="30">
        <f t="shared" si="7"/>
        <v>-48036.68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535000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535000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-535000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-535000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1011482.41</v>
      </c>
      <c r="C47" s="27">
        <f aca="true" t="shared" si="11" ref="C47:J47">IF(C17+C27+C48&lt;0,0,C17+C27+C48)</f>
        <v>1100741.99</v>
      </c>
      <c r="D47" s="27">
        <f t="shared" si="11"/>
        <v>1258782.02</v>
      </c>
      <c r="E47" s="27">
        <f t="shared" si="11"/>
        <v>705574.76</v>
      </c>
      <c r="F47" s="27">
        <f t="shared" si="11"/>
        <v>809343.8</v>
      </c>
      <c r="G47" s="27">
        <f t="shared" si="11"/>
        <v>823230.73</v>
      </c>
      <c r="H47" s="27">
        <f t="shared" si="11"/>
        <v>811388.9700000001</v>
      </c>
      <c r="I47" s="27">
        <f t="shared" si="11"/>
        <v>1090427.84</v>
      </c>
      <c r="J47" s="27">
        <f t="shared" si="11"/>
        <v>405568.30999999994</v>
      </c>
      <c r="K47" s="20">
        <f>SUM(B47:J47)</f>
        <v>8016540.829999998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1011482.4199999999</v>
      </c>
      <c r="C53" s="10">
        <f t="shared" si="13"/>
        <v>1100741.99</v>
      </c>
      <c r="D53" s="10">
        <f t="shared" si="13"/>
        <v>1258782.01</v>
      </c>
      <c r="E53" s="10">
        <f t="shared" si="13"/>
        <v>705574.75</v>
      </c>
      <c r="F53" s="10">
        <f t="shared" si="13"/>
        <v>809343.8</v>
      </c>
      <c r="G53" s="10">
        <f t="shared" si="13"/>
        <v>823230.72</v>
      </c>
      <c r="H53" s="10">
        <f t="shared" si="13"/>
        <v>811388.97</v>
      </c>
      <c r="I53" s="10">
        <f>SUM(I54:I66)</f>
        <v>1090427.83</v>
      </c>
      <c r="J53" s="10">
        <f t="shared" si="13"/>
        <v>405568.31</v>
      </c>
      <c r="K53" s="5">
        <f>SUM(K54:K66)</f>
        <v>8016540.799999998</v>
      </c>
      <c r="L53" s="9"/>
    </row>
    <row r="54" spans="1:11" ht="16.5" customHeight="1">
      <c r="A54" s="7" t="s">
        <v>60</v>
      </c>
      <c r="B54" s="8">
        <v>882821.86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882821.86</v>
      </c>
    </row>
    <row r="55" spans="1:11" ht="16.5" customHeight="1">
      <c r="A55" s="7" t="s">
        <v>61</v>
      </c>
      <c r="B55" s="8">
        <v>128660.56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128660.56</v>
      </c>
    </row>
    <row r="56" spans="1:11" ht="16.5" customHeight="1">
      <c r="A56" s="7" t="s">
        <v>4</v>
      </c>
      <c r="B56" s="6">
        <v>0</v>
      </c>
      <c r="C56" s="8">
        <v>1100741.99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1100741.99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1258782.01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1258782.01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705574.75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705574.75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809343.8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809343.8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823230.72</v>
      </c>
      <c r="H60" s="6">
        <v>0</v>
      </c>
      <c r="I60" s="6">
        <v>0</v>
      </c>
      <c r="J60" s="6">
        <v>0</v>
      </c>
      <c r="K60" s="5">
        <f t="shared" si="14"/>
        <v>823230.72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811388.97</v>
      </c>
      <c r="I61" s="6">
        <v>0</v>
      </c>
      <c r="J61" s="6">
        <v>0</v>
      </c>
      <c r="K61" s="5">
        <f t="shared" si="14"/>
        <v>811388.97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396915.73</v>
      </c>
      <c r="J63" s="6">
        <v>0</v>
      </c>
      <c r="K63" s="5">
        <f t="shared" si="14"/>
        <v>396915.73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693512.1</v>
      </c>
      <c r="J64" s="6">
        <v>0</v>
      </c>
      <c r="K64" s="5">
        <f t="shared" si="14"/>
        <v>693512.1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405568.31</v>
      </c>
      <c r="K65" s="5">
        <f t="shared" si="14"/>
        <v>405568.31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2020-09-09T20:22:42Z</dcterms:modified>
  <cp:category/>
  <cp:version/>
  <cp:contentType/>
  <cp:contentStatus/>
</cp:coreProperties>
</file>