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<sst xmlns="http://schemas.openxmlformats.org/spreadsheetml/2006/main" count="74" uniqueCount="73">
  <si>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</si>
  <si>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</si>
  <si>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</si>
  <si>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</si>
  <si>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</si>
  <si>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</si>
  <si>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</si>
  <si>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</si>
  <si>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</si>
  <si>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</si>
  <si>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</si>
  <si>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</si>
  <si>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</si>
  <si>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</si>
  <si>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</si>
  <si>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</si>
  <si>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</si>
  <si>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</si>
  <si>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</si>
  <si>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</si>
  <si>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</si>
  <si>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</si>
  <si>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</si>
  <si>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</si>
  <si>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</si>
  <si>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</si>
  <si>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</si>
  <si>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</si>
  <si>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</si>
  <si>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</si>
  <si>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</si>
  <si>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</si>
  <si>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</si>
  <si>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</si>
  <si>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</si>
  <si>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</si>
  <si>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</si>
  <si>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</si>
  <si>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</si>
  <si>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</si>
  <si>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</si>
  <si>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</si>
  <si>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</si>
  <si>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</si>
  <si>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</si>
  <si>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</si>
  <si>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</si>
  <si>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</si>
  <si>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</si>
  <si>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</si>
  <si>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</si>
  <si>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</si>
  <si>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</si>
  <si>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</si>
  <si>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</si>
  <si>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</si>
  <si>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</si>
  <si>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</si>
  <si>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</si>
  <si>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</si>
  <si>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</si>
  <si>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</si>
  <si>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</si>
  <si>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</si>
  <si>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</si>
  <si>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</si>
  <si>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</si>
  <si>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</si>
  <si>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</si>
  <si>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</si>
  <si>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</si>
  <si>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</si>
  <si>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01/09/20 - VENCIMENTO 09/09/20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</si>
</sst>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211597</v>
      </c>
      <c r="C7" s="47">
        <f t="shared" si="0"/>
        <v>187765</v>
      </c>
      <c r="D7" s="47">
        <f t="shared" si="0"/>
        <v>258579</v>
      </c>
      <c r="E7" s="47">
        <f t="shared" si="0"/>
        <v>131665</v>
      </c>
      <c r="F7" s="47">
        <f t="shared" si="0"/>
        <v>146337</v>
      </c>
      <c r="G7" s="47">
        <f t="shared" si="0"/>
        <v>171801</v>
      </c>
      <c r="H7" s="47">
        <f t="shared" si="0"/>
        <v>193239</v>
      </c>
      <c r="I7" s="47">
        <f t="shared" si="0"/>
        <v>244891</v>
      </c>
      <c r="J7" s="47">
        <f t="shared" si="0"/>
        <v>70439</v>
      </c>
      <c r="K7" s="47">
        <f t="shared" si="0"/>
        <v>1616313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13686</v>
      </c>
      <c r="C8" s="45">
        <f t="shared" si="1"/>
        <v>12979</v>
      </c>
      <c r="D8" s="45">
        <f t="shared" si="1"/>
        <v>15788</v>
      </c>
      <c r="E8" s="45">
        <f t="shared" si="1"/>
        <v>8411</v>
      </c>
      <c r="F8" s="45">
        <f t="shared" si="1"/>
        <v>10130</v>
      </c>
      <c r="G8" s="45">
        <f t="shared" si="1"/>
        <v>6679</v>
      </c>
      <c r="H8" s="45">
        <f t="shared" si="1"/>
        <v>5808</v>
      </c>
      <c r="I8" s="45">
        <f t="shared" si="1"/>
        <v>13718</v>
      </c>
      <c r="J8" s="45">
        <f t="shared" si="1"/>
        <v>2073</v>
      </c>
      <c r="K8" s="38">
        <f>SUM(B8:J8)</f>
        <v>89272</v>
      </c>
      <c r="L8"/>
      <c r="M8"/>
      <c r="N8"/>
    </row>
    <row r="9" spans="1:14" ht="16.5" customHeight="1">
      <c r="A9" s="22" t="s">
        <v>35</v>
      </c>
      <c r="B9" s="45">
        <v>13671</v>
      </c>
      <c r="C9" s="45">
        <v>12979</v>
      </c>
      <c r="D9" s="45">
        <v>15788</v>
      </c>
      <c r="E9" s="45">
        <v>8387</v>
      </c>
      <c r="F9" s="45">
        <v>10123</v>
      </c>
      <c r="G9" s="45">
        <v>6675</v>
      </c>
      <c r="H9" s="45">
        <v>5808</v>
      </c>
      <c r="I9" s="45">
        <v>13708</v>
      </c>
      <c r="J9" s="45">
        <v>2073</v>
      </c>
      <c r="K9" s="38">
        <f>SUM(B9:J9)</f>
        <v>89212</v>
      </c>
      <c r="L9"/>
      <c r="M9"/>
      <c r="N9"/>
    </row>
    <row r="10" spans="1:14" ht="16.5" customHeight="1">
      <c r="A10" s="22" t="s">
        <v>34</v>
      </c>
      <c r="B10" s="45">
        <v>15</v>
      </c>
      <c r="C10" s="45">
        <v>0</v>
      </c>
      <c r="D10" s="45">
        <v>0</v>
      </c>
      <c r="E10" s="45">
        <v>24</v>
      </c>
      <c r="F10" s="45">
        <v>7</v>
      </c>
      <c r="G10" s="45">
        <v>4</v>
      </c>
      <c r="H10" s="45">
        <v>0</v>
      </c>
      <c r="I10" s="45">
        <v>10</v>
      </c>
      <c r="J10" s="45">
        <v>0</v>
      </c>
      <c r="K10" s="38">
        <f>SUM(B10:J10)</f>
        <v>60</v>
      </c>
      <c r="L10"/>
      <c r="M10"/>
      <c r="N10"/>
    </row>
    <row r="11" spans="1:14" ht="16.5" customHeight="1">
      <c r="A11" s="44" t="s">
        <v>33</v>
      </c>
      <c r="B11" s="43">
        <v>197911</v>
      </c>
      <c r="C11" s="43">
        <v>174786</v>
      </c>
      <c r="D11" s="43">
        <v>242791</v>
      </c>
      <c r="E11" s="43">
        <v>123254</v>
      </c>
      <c r="F11" s="43">
        <v>136207</v>
      </c>
      <c r="G11" s="43">
        <v>165122</v>
      </c>
      <c r="H11" s="43">
        <v>187431</v>
      </c>
      <c r="I11" s="43">
        <v>231173</v>
      </c>
      <c r="J11" s="43">
        <v>68366</v>
      </c>
      <c r="K11" s="38">
        <f>SUM(B11:J11)</f>
        <v>1527041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1.576458252663382</v>
      </c>
      <c r="C15" s="39">
        <v>1.660958079065611</v>
      </c>
      <c r="D15" s="39">
        <v>1.301298843419525</v>
      </c>
      <c r="E15" s="39">
        <v>1.75057480646882</v>
      </c>
      <c r="F15" s="39">
        <v>1.522067660987425</v>
      </c>
      <c r="G15" s="39">
        <v>1.461849657191268</v>
      </c>
      <c r="H15" s="39">
        <v>1.442889972982696</v>
      </c>
      <c r="I15" s="39">
        <v>1.53241658073215</v>
      </c>
      <c r="J15" s="39">
        <v>1.773418225275942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1131848.01</v>
      </c>
      <c r="C17" s="36">
        <f aca="true" t="shared" si="2" ref="C17:J17">C18+C19+C20+C21+C22+C23+C24</f>
        <v>1157887.29</v>
      </c>
      <c r="D17" s="36">
        <f t="shared" si="2"/>
        <v>1376544.92</v>
      </c>
      <c r="E17" s="36">
        <f t="shared" si="2"/>
        <v>831156.9600000001</v>
      </c>
      <c r="F17" s="36">
        <f t="shared" si="2"/>
        <v>848003.9</v>
      </c>
      <c r="G17" s="36">
        <f t="shared" si="2"/>
        <v>956552.81</v>
      </c>
      <c r="H17" s="36">
        <f t="shared" si="2"/>
        <v>853439.6</v>
      </c>
      <c r="I17" s="36">
        <f t="shared" si="2"/>
        <v>1177217.47</v>
      </c>
      <c r="J17" s="36">
        <f t="shared" si="2"/>
        <v>436422.76</v>
      </c>
      <c r="K17" s="36">
        <f aca="true" t="shared" si="3" ref="K17:K24">SUM(B17:J17)</f>
        <v>8769073.72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719599.08</v>
      </c>
      <c r="C18" s="30">
        <f t="shared" si="4"/>
        <v>700945.52</v>
      </c>
      <c r="D18" s="30">
        <f t="shared" si="4"/>
        <v>1069301.74</v>
      </c>
      <c r="E18" s="30">
        <f t="shared" si="4"/>
        <v>474020.33</v>
      </c>
      <c r="F18" s="30">
        <f t="shared" si="4"/>
        <v>557148.86</v>
      </c>
      <c r="G18" s="30">
        <f t="shared" si="4"/>
        <v>661347.95</v>
      </c>
      <c r="H18" s="30">
        <f t="shared" si="4"/>
        <v>592973.2</v>
      </c>
      <c r="I18" s="30">
        <f t="shared" si="4"/>
        <v>758574.36</v>
      </c>
      <c r="J18" s="30">
        <f t="shared" si="4"/>
        <v>247205.67</v>
      </c>
      <c r="K18" s="30">
        <f t="shared" si="3"/>
        <v>5781116.71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414818.83</v>
      </c>
      <c r="C19" s="30">
        <f t="shared" si="5"/>
        <v>463295.6</v>
      </c>
      <c r="D19" s="30">
        <f t="shared" si="5"/>
        <v>322179.38</v>
      </c>
      <c r="E19" s="30">
        <f t="shared" si="5"/>
        <v>355787.72</v>
      </c>
      <c r="F19" s="30">
        <f t="shared" si="5"/>
        <v>290869.4</v>
      </c>
      <c r="G19" s="30">
        <f t="shared" si="5"/>
        <v>305443.32</v>
      </c>
      <c r="H19" s="30">
        <f t="shared" si="5"/>
        <v>262621.88</v>
      </c>
      <c r="I19" s="30">
        <f t="shared" si="5"/>
        <v>403877.57</v>
      </c>
      <c r="J19" s="30">
        <f t="shared" si="5"/>
        <v>191193.37</v>
      </c>
      <c r="K19" s="30">
        <f t="shared" si="3"/>
        <v>3010087.07</v>
      </c>
      <c r="L19"/>
      <c r="M19"/>
      <c r="N19"/>
    </row>
    <row r="20" spans="1:14" ht="16.5" customHeight="1">
      <c r="A20" s="18" t="s">
        <v>28</v>
      </c>
      <c r="B20" s="30">
        <v>30005.51</v>
      </c>
      <c r="C20" s="30">
        <v>23550.13</v>
      </c>
      <c r="D20" s="30">
        <v>20993.64</v>
      </c>
      <c r="E20" s="30">
        <v>20084.76</v>
      </c>
      <c r="F20" s="30">
        <v>21448.59</v>
      </c>
      <c r="G20" s="30">
        <v>14860.38</v>
      </c>
      <c r="H20" s="30">
        <v>21837.01</v>
      </c>
      <c r="I20" s="30">
        <v>43381.3</v>
      </c>
      <c r="J20" s="30">
        <v>10214.42</v>
      </c>
      <c r="K20" s="30">
        <f t="shared" si="3"/>
        <v>206375.74000000002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-107.53</v>
      </c>
      <c r="I23" s="30">
        <v>0</v>
      </c>
      <c r="J23" s="30">
        <v>0</v>
      </c>
      <c r="K23" s="30">
        <f t="shared" si="3"/>
        <v>-107.53</v>
      </c>
      <c r="L23"/>
      <c r="M23"/>
      <c r="N23"/>
    </row>
    <row r="24" spans="1:14" ht="16.5" customHeight="1">
      <c r="A24" s="18" t="s">
        <v>70</v>
      </c>
      <c r="B24" s="30">
        <v>-33943.4</v>
      </c>
      <c r="C24" s="30">
        <v>-32639.94</v>
      </c>
      <c r="D24" s="30">
        <v>-35929.84</v>
      </c>
      <c r="E24" s="30">
        <v>-20103.84</v>
      </c>
      <c r="F24" s="30">
        <v>-22830.94</v>
      </c>
      <c r="G24" s="30">
        <v>-25098.84</v>
      </c>
      <c r="H24" s="30">
        <v>-23884.96</v>
      </c>
      <c r="I24" s="30">
        <v>-29983.75</v>
      </c>
      <c r="J24" s="30">
        <v>-12190.7</v>
      </c>
      <c r="K24" s="30">
        <f t="shared" si="3"/>
        <v>-236606.21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-282501.51</v>
      </c>
      <c r="C27" s="30">
        <f t="shared" si="6"/>
        <v>-59629.11</v>
      </c>
      <c r="D27" s="30">
        <f t="shared" si="6"/>
        <v>-161697.9</v>
      </c>
      <c r="E27" s="30">
        <f t="shared" si="6"/>
        <v>456814.23</v>
      </c>
      <c r="F27" s="30">
        <f t="shared" si="6"/>
        <v>-44541.2</v>
      </c>
      <c r="G27" s="30">
        <f t="shared" si="6"/>
        <v>-296598.86000000004</v>
      </c>
      <c r="H27" s="30">
        <f t="shared" si="6"/>
        <v>-75391.54000000001</v>
      </c>
      <c r="I27" s="30">
        <f t="shared" si="6"/>
        <v>-138087.84</v>
      </c>
      <c r="J27" s="30">
        <f t="shared" si="6"/>
        <v>-43898.71000000001</v>
      </c>
      <c r="K27" s="30">
        <f aca="true" t="shared" si="7" ref="K27:K35">SUM(B27:J27)</f>
        <v>-645532.4400000001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-282501.51</v>
      </c>
      <c r="C28" s="30">
        <f t="shared" si="8"/>
        <v>-59629.11</v>
      </c>
      <c r="D28" s="30">
        <f t="shared" si="8"/>
        <v>-124445.57999999999</v>
      </c>
      <c r="E28" s="30">
        <f t="shared" si="8"/>
        <v>-235185.77</v>
      </c>
      <c r="F28" s="30">
        <f t="shared" si="8"/>
        <v>-44541.2</v>
      </c>
      <c r="G28" s="30">
        <f t="shared" si="8"/>
        <v>-296598.86000000004</v>
      </c>
      <c r="H28" s="30">
        <f t="shared" si="8"/>
        <v>-75391.54000000001</v>
      </c>
      <c r="I28" s="30">
        <f t="shared" si="8"/>
        <v>-138087.84</v>
      </c>
      <c r="J28" s="30">
        <f t="shared" si="8"/>
        <v>-33114.350000000006</v>
      </c>
      <c r="K28" s="30">
        <f t="shared" si="7"/>
        <v>-1289495.7600000002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-60152.4</v>
      </c>
      <c r="C29" s="30">
        <f aca="true" t="shared" si="9" ref="C29:J29">-ROUND((C9)*$E$3,2)</f>
        <v>-57107.6</v>
      </c>
      <c r="D29" s="30">
        <f t="shared" si="9"/>
        <v>-69467.2</v>
      </c>
      <c r="E29" s="30">
        <f t="shared" si="9"/>
        <v>-36902.8</v>
      </c>
      <c r="F29" s="30">
        <f t="shared" si="9"/>
        <v>-44541.2</v>
      </c>
      <c r="G29" s="30">
        <f t="shared" si="9"/>
        <v>-29370</v>
      </c>
      <c r="H29" s="30">
        <f t="shared" si="9"/>
        <v>-25555.2</v>
      </c>
      <c r="I29" s="30">
        <f t="shared" si="9"/>
        <v>-60315.2</v>
      </c>
      <c r="J29" s="30">
        <f t="shared" si="9"/>
        <v>-9121.2</v>
      </c>
      <c r="K29" s="30">
        <f t="shared" si="7"/>
        <v>-392532.80000000005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-431.2</v>
      </c>
      <c r="C31" s="30">
        <v>-61.6</v>
      </c>
      <c r="D31" s="30">
        <v>-330</v>
      </c>
      <c r="E31" s="30">
        <v>-277.2</v>
      </c>
      <c r="F31" s="26">
        <v>0</v>
      </c>
      <c r="G31" s="30">
        <v>-246.4</v>
      </c>
      <c r="H31" s="30">
        <v>-33.09</v>
      </c>
      <c r="I31" s="30">
        <v>-51.66</v>
      </c>
      <c r="J31" s="30">
        <v>-15.93</v>
      </c>
      <c r="K31" s="30">
        <f t="shared" si="7"/>
        <v>-1447.0800000000002</v>
      </c>
      <c r="L31"/>
      <c r="M31"/>
      <c r="N31"/>
    </row>
    <row r="32" spans="1:14" ht="16.5" customHeight="1">
      <c r="A32" s="25" t="s">
        <v>21</v>
      </c>
      <c r="B32" s="30">
        <v>-221917.91</v>
      </c>
      <c r="C32" s="30">
        <v>-2459.91</v>
      </c>
      <c r="D32" s="30">
        <v>-54648.38</v>
      </c>
      <c r="E32" s="30">
        <v>-198005.77</v>
      </c>
      <c r="F32" s="26">
        <v>0</v>
      </c>
      <c r="G32" s="30">
        <v>-266982.46</v>
      </c>
      <c r="H32" s="30">
        <v>-49803.25</v>
      </c>
      <c r="I32" s="30">
        <v>-77720.98</v>
      </c>
      <c r="J32" s="30">
        <v>-23977.22</v>
      </c>
      <c r="K32" s="30">
        <f t="shared" si="7"/>
        <v>-895515.8799999999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692000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643963.3200000001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1227000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1227000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849346.5</v>
      </c>
      <c r="C47" s="27">
        <f aca="true" t="shared" si="11" ref="C47:J47">IF(C17+C27+C48&lt;0,0,C17+C27+C48)</f>
        <v>1098258.18</v>
      </c>
      <c r="D47" s="27">
        <f t="shared" si="11"/>
        <v>1214847.02</v>
      </c>
      <c r="E47" s="27">
        <f t="shared" si="11"/>
        <v>1287971.19</v>
      </c>
      <c r="F47" s="27">
        <f t="shared" si="11"/>
        <v>803462.7000000001</v>
      </c>
      <c r="G47" s="27">
        <f t="shared" si="11"/>
        <v>659953.95</v>
      </c>
      <c r="H47" s="27">
        <f t="shared" si="11"/>
        <v>778048.0599999999</v>
      </c>
      <c r="I47" s="27">
        <f t="shared" si="11"/>
        <v>1039129.63</v>
      </c>
      <c r="J47" s="27">
        <f t="shared" si="11"/>
        <v>392524.05</v>
      </c>
      <c r="K47" s="20">
        <f>SUM(B47:J47)</f>
        <v>8123541.28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849346.49</v>
      </c>
      <c r="C53" s="10">
        <f t="shared" si="13"/>
        <v>1098258.19</v>
      </c>
      <c r="D53" s="10">
        <f t="shared" si="13"/>
        <v>1214847.03</v>
      </c>
      <c r="E53" s="10">
        <f t="shared" si="13"/>
        <v>1287971.19</v>
      </c>
      <c r="F53" s="10">
        <f t="shared" si="13"/>
        <v>803462.7</v>
      </c>
      <c r="G53" s="10">
        <f t="shared" si="13"/>
        <v>659953.95</v>
      </c>
      <c r="H53" s="10">
        <f t="shared" si="13"/>
        <v>778048.05</v>
      </c>
      <c r="I53" s="10">
        <f>SUM(I54:I66)</f>
        <v>1039129.62</v>
      </c>
      <c r="J53" s="10">
        <f t="shared" si="13"/>
        <v>392524.05</v>
      </c>
      <c r="K53" s="5">
        <f>SUM(K54:K66)</f>
        <v>8123541.2700000005</v>
      </c>
      <c r="L53" s="9"/>
    </row>
    <row r="54" spans="1:11" ht="16.5" customHeight="1">
      <c r="A54" s="7" t="s">
        <v>60</v>
      </c>
      <c r="B54" s="8">
        <v>742074.03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742074.03</v>
      </c>
    </row>
    <row r="55" spans="1:11" ht="16.5" customHeight="1">
      <c r="A55" s="7" t="s">
        <v>61</v>
      </c>
      <c r="B55" s="8">
        <v>107272.46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107272.46</v>
      </c>
    </row>
    <row r="56" spans="1:11" ht="16.5" customHeight="1">
      <c r="A56" s="7" t="s">
        <v>4</v>
      </c>
      <c r="B56" s="6">
        <v>0</v>
      </c>
      <c r="C56" s="8">
        <v>1098258.19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1098258.19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1214847.03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1214847.03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1287971.19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1287971.19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803462.7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803462.7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659953.95</v>
      </c>
      <c r="H60" s="6">
        <v>0</v>
      </c>
      <c r="I60" s="6">
        <v>0</v>
      </c>
      <c r="J60" s="6">
        <v>0</v>
      </c>
      <c r="K60" s="5">
        <f t="shared" si="14"/>
        <v>659953.95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778048.05</v>
      </c>
      <c r="I61" s="6">
        <v>0</v>
      </c>
      <c r="J61" s="6">
        <v>0</v>
      </c>
      <c r="K61" s="5">
        <f t="shared" si="14"/>
        <v>778048.05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395180.99</v>
      </c>
      <c r="J63" s="6">
        <v>0</v>
      </c>
      <c r="K63" s="5">
        <f t="shared" si="14"/>
        <v>395180.99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643948.63</v>
      </c>
      <c r="J64" s="6">
        <v>0</v>
      </c>
      <c r="K64" s="5">
        <f t="shared" si="14"/>
        <v>643948.63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392524.05</v>
      </c>
      <c r="K65" s="5">
        <f t="shared" si="14"/>
        <v>392524.05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2020-09-08T19:02:12Z</dcterms:modified>
  <cp:category/>
  <cp:version/>
  <cp:contentType/>
  <cp:contentStatus/>
</cp:coreProperties>
</file>