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<sst xmlns="http://schemas.openxmlformats.org/spreadsheetml/2006/main" count="80" uniqueCount="79">
  <si>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</si>
  <si>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</si>
  <si>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</si>
  <si>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</si>
  <si>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</si>
  <si>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</si>
  <si>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</si>
  <si>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</si>
  <si>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</si>
  <si>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</si>
  <si>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</si>
  <si>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</si>
  <si>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</si>
  <si>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</si>
  <si>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</si>
  <si>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</si>
  <si>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</si>
  <si>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</si>
  <si>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</si>
  <si>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</si>
  <si>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</si>
  <si>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</si>
  <si>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</si>
  <si>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</si>
  <si>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</si>
  <si>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</si>
  <si>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</si>
  <si>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</si>
  <si>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</si>
  <si>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</si>
  <si>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</si>
  <si>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</si>
  <si>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</si>
  <si>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</si>
  <si>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</si>
  <si>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</si>
  <si>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</si>
  <si>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</si>
  <si>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</si>
  <si>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</si>
  <si>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</si>
  <si>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</si>
  <si>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</si>
  <si>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</si>
  <si>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</si>
  <si>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</si>
  <si>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</si>
  <si>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</si>
  <si>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</si>
  <si>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</si>
  <si>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</si>
  <si>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</si>
  <si>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</si>
  <si>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</si>
  <si>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</si>
  <si>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</si>
  <si>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</si>
  <si>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</si>
  <si>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</si>
  <si>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</si>
  <si>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</si>
  <si>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</si>
  <si>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</si>
  <si>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</si>
  <si>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</si>
  <si>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</si>
  <si>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</si>
  <si>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</si>
  <si>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</si>
  <si>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</si>
  <si>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</si>
  <si>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</si>
  <si>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</si>
  <si>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</si>
  <si>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</si>
  <si>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23/09/20 - VENCIMENTO 30/09/20</t>
  </si>
  <si>
    <t>7.15. Consórcio KBPX</t>
  </si>
  <si>
    <t>5.3. Revisão de Remuneração pelo Transporte Coletivo ¹</t>
  </si>
  <si>
    <t>¹ Rede da madrugada e ARLA 32 de aosto e aposentados de jun a ago/20.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</si>
</sst>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58737</v>
      </c>
      <c r="C7" s="10">
        <f>C8+C11</f>
        <v>73309</v>
      </c>
      <c r="D7" s="10">
        <f aca="true" t="shared" si="0" ref="D7:K7">D8+D11</f>
        <v>203042</v>
      </c>
      <c r="E7" s="10">
        <f t="shared" si="0"/>
        <v>188941</v>
      </c>
      <c r="F7" s="10">
        <f t="shared" si="0"/>
        <v>197182</v>
      </c>
      <c r="G7" s="10">
        <f t="shared" si="0"/>
        <v>97117</v>
      </c>
      <c r="H7" s="10">
        <f t="shared" si="0"/>
        <v>47518</v>
      </c>
      <c r="I7" s="10">
        <f t="shared" si="0"/>
        <v>86831</v>
      </c>
      <c r="J7" s="10">
        <f t="shared" si="0"/>
        <v>61393</v>
      </c>
      <c r="K7" s="10">
        <f t="shared" si="0"/>
        <v>147477</v>
      </c>
      <c r="L7" s="10">
        <f>SUM(B7:K7)</f>
        <v>1161547</v>
      </c>
      <c r="M7" s="11"/>
    </row>
    <row r="8" spans="1:13" ht="17.25" customHeight="1">
      <c r="A8" s="12" t="s">
        <v>18</v>
      </c>
      <c r="B8" s="13">
        <f>B9+B10</f>
        <v>4136</v>
      </c>
      <c r="C8" s="13">
        <f aca="true" t="shared" si="1" ref="C8:K8">C9+C10</f>
        <v>4944</v>
      </c>
      <c r="D8" s="13">
        <f t="shared" si="1"/>
        <v>13892</v>
      </c>
      <c r="E8" s="13">
        <f t="shared" si="1"/>
        <v>11971</v>
      </c>
      <c r="F8" s="13">
        <f t="shared" si="1"/>
        <v>11299</v>
      </c>
      <c r="G8" s="13">
        <f t="shared" si="1"/>
        <v>6874</v>
      </c>
      <c r="H8" s="13">
        <f t="shared" si="1"/>
        <v>2975</v>
      </c>
      <c r="I8" s="13">
        <f t="shared" si="1"/>
        <v>3979</v>
      </c>
      <c r="J8" s="13">
        <f t="shared" si="1"/>
        <v>3386</v>
      </c>
      <c r="K8" s="13">
        <f t="shared" si="1"/>
        <v>8651</v>
      </c>
      <c r="L8" s="13">
        <f>SUM(B8:K8)</f>
        <v>72107</v>
      </c>
      <c r="M8"/>
    </row>
    <row r="9" spans="1:13" ht="17.25" customHeight="1">
      <c r="A9" s="14" t="s">
        <v>19</v>
      </c>
      <c r="B9" s="15">
        <v>4133</v>
      </c>
      <c r="C9" s="15">
        <v>4944</v>
      </c>
      <c r="D9" s="15">
        <v>13892</v>
      </c>
      <c r="E9" s="15">
        <v>11971</v>
      </c>
      <c r="F9" s="15">
        <v>11299</v>
      </c>
      <c r="G9" s="15">
        <v>6874</v>
      </c>
      <c r="H9" s="15">
        <v>2975</v>
      </c>
      <c r="I9" s="15">
        <v>3979</v>
      </c>
      <c r="J9" s="15">
        <v>3386</v>
      </c>
      <c r="K9" s="15">
        <v>8651</v>
      </c>
      <c r="L9" s="13">
        <f>SUM(B9:K9)</f>
        <v>72104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54601</v>
      </c>
      <c r="C11" s="15">
        <v>68365</v>
      </c>
      <c r="D11" s="15">
        <v>189150</v>
      </c>
      <c r="E11" s="15">
        <v>176970</v>
      </c>
      <c r="F11" s="15">
        <v>185883</v>
      </c>
      <c r="G11" s="15">
        <v>90243</v>
      </c>
      <c r="H11" s="15">
        <v>44543</v>
      </c>
      <c r="I11" s="15">
        <v>82852</v>
      </c>
      <c r="J11" s="15">
        <v>58007</v>
      </c>
      <c r="K11" s="15">
        <v>138826</v>
      </c>
      <c r="L11" s="13">
        <f>SUM(B11:K11)</f>
        <v>1089440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1.404108639466366</v>
      </c>
      <c r="C15" s="22">
        <v>1.620650725070446</v>
      </c>
      <c r="D15" s="22">
        <v>1.636486320157336</v>
      </c>
      <c r="E15" s="22">
        <v>1.385073943941963</v>
      </c>
      <c r="F15" s="22">
        <v>1.61072820688254</v>
      </c>
      <c r="G15" s="22">
        <v>1.665207982363259</v>
      </c>
      <c r="H15" s="22">
        <v>1.682745185103195</v>
      </c>
      <c r="I15" s="22">
        <v>1.497812401293494</v>
      </c>
      <c r="J15" s="22">
        <v>1.690548790960487</v>
      </c>
      <c r="K15" s="22">
        <v>1.457569229825317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466485.9099999999</v>
      </c>
      <c r="C17" s="25">
        <f aca="true" t="shared" si="2" ref="C17:K17">C18+C19+C20+C21+C22+C23+C24</f>
        <v>362632.2</v>
      </c>
      <c r="D17" s="25">
        <f t="shared" si="2"/>
        <v>1208978.53</v>
      </c>
      <c r="E17" s="25">
        <f t="shared" si="2"/>
        <v>964701.8300000001</v>
      </c>
      <c r="F17" s="25">
        <f t="shared" si="2"/>
        <v>1042991.26</v>
      </c>
      <c r="G17" s="25">
        <f t="shared" si="2"/>
        <v>588390.21</v>
      </c>
      <c r="H17" s="25">
        <f t="shared" si="2"/>
        <v>319069.55999999994</v>
      </c>
      <c r="I17" s="25">
        <f t="shared" si="2"/>
        <v>425571.92</v>
      </c>
      <c r="J17" s="25">
        <f t="shared" si="2"/>
        <v>372121.72</v>
      </c>
      <c r="K17" s="25">
        <f t="shared" si="2"/>
        <v>622178.51</v>
      </c>
      <c r="L17" s="25">
        <f>L18+L19+L20+L21+L22+L23+L24</f>
        <v>6373121.65</v>
      </c>
      <c r="M17"/>
    </row>
    <row r="18" spans="1:13" ht="17.25" customHeight="1">
      <c r="A18" s="26" t="s">
        <v>24</v>
      </c>
      <c r="B18" s="33">
        <f aca="true" t="shared" si="3" ref="B18:K18">ROUND(B13*B7,2)</f>
        <v>338107.79</v>
      </c>
      <c r="C18" s="33">
        <f t="shared" si="3"/>
        <v>227375.19</v>
      </c>
      <c r="D18" s="33">
        <f t="shared" si="3"/>
        <v>749996.54</v>
      </c>
      <c r="E18" s="33">
        <f t="shared" si="3"/>
        <v>705808</v>
      </c>
      <c r="F18" s="33">
        <f t="shared" si="3"/>
        <v>652041.44</v>
      </c>
      <c r="G18" s="33">
        <f t="shared" si="3"/>
        <v>352894.04</v>
      </c>
      <c r="H18" s="33">
        <f t="shared" si="3"/>
        <v>190243.06</v>
      </c>
      <c r="I18" s="33">
        <f t="shared" si="3"/>
        <v>288739.12</v>
      </c>
      <c r="J18" s="33">
        <f t="shared" si="3"/>
        <v>219811.5</v>
      </c>
      <c r="K18" s="33">
        <f t="shared" si="3"/>
        <v>431119.51</v>
      </c>
      <c r="L18" s="33">
        <f aca="true" t="shared" si="4" ref="L18:L24">SUM(B18:K18)</f>
        <v>4156136.1900000004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136632.28</v>
      </c>
      <c r="C19" s="33">
        <f t="shared" si="5"/>
        <v>141120.58</v>
      </c>
      <c r="D19" s="33">
        <f t="shared" si="5"/>
        <v>477362.54</v>
      </c>
      <c r="E19" s="33">
        <f t="shared" si="5"/>
        <v>271788.27</v>
      </c>
      <c r="F19" s="33">
        <f t="shared" si="5"/>
        <v>398220.1</v>
      </c>
      <c r="G19" s="33">
        <f t="shared" si="5"/>
        <v>234747.93</v>
      </c>
      <c r="H19" s="33">
        <f t="shared" si="5"/>
        <v>129887.53</v>
      </c>
      <c r="I19" s="33">
        <f t="shared" si="5"/>
        <v>143737.91</v>
      </c>
      <c r="J19" s="33">
        <f t="shared" si="5"/>
        <v>151790.57</v>
      </c>
      <c r="K19" s="33">
        <f t="shared" si="5"/>
        <v>197267.02</v>
      </c>
      <c r="L19" s="33">
        <f t="shared" si="4"/>
        <v>2282554.73</v>
      </c>
      <c r="M19"/>
    </row>
    <row r="20" spans="1:13" ht="17.25" customHeight="1">
      <c r="A20" s="27" t="s">
        <v>26</v>
      </c>
      <c r="B20" s="33">
        <v>2010.29</v>
      </c>
      <c r="C20" s="33">
        <v>5214.19</v>
      </c>
      <c r="D20" s="33">
        <v>18502.99</v>
      </c>
      <c r="E20" s="33">
        <v>16869.42</v>
      </c>
      <c r="F20" s="33">
        <v>24710.47</v>
      </c>
      <c r="G20" s="33">
        <v>17004.94</v>
      </c>
      <c r="H20" s="33">
        <v>7690.18</v>
      </c>
      <c r="I20" s="33">
        <v>4469.3</v>
      </c>
      <c r="J20" s="33">
        <v>8982.42</v>
      </c>
      <c r="K20" s="33">
        <v>13863.58</v>
      </c>
      <c r="L20" s="33">
        <f t="shared" si="4"/>
        <v>119317.78000000001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0</v>
      </c>
      <c r="L21" s="33">
        <f t="shared" si="4"/>
        <v>10943.92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-11632.44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-12742.4</v>
      </c>
      <c r="J24" s="33">
        <v>-11198.75</v>
      </c>
      <c r="K24" s="33">
        <v>-20071.6</v>
      </c>
      <c r="L24" s="33">
        <f t="shared" si="4"/>
        <v>-195830.97000000003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121942.59</v>
      </c>
      <c r="C27" s="33">
        <f t="shared" si="6"/>
        <v>279951.38</v>
      </c>
      <c r="D27" s="33">
        <f t="shared" si="6"/>
        <v>310795.92</v>
      </c>
      <c r="E27" s="33">
        <f t="shared" si="6"/>
        <v>476680.86</v>
      </c>
      <c r="F27" s="33">
        <f t="shared" si="6"/>
        <v>67447.95999999999</v>
      </c>
      <c r="G27" s="33">
        <f t="shared" si="6"/>
        <v>204330.04</v>
      </c>
      <c r="H27" s="33">
        <f t="shared" si="6"/>
        <v>61718.95</v>
      </c>
      <c r="I27" s="33">
        <f t="shared" si="6"/>
        <v>-7730</v>
      </c>
      <c r="J27" s="33">
        <f t="shared" si="6"/>
        <v>295893.56</v>
      </c>
      <c r="K27" s="33">
        <f t="shared" si="6"/>
        <v>270748.74</v>
      </c>
      <c r="L27" s="33">
        <f aca="true" t="shared" si="7" ref="L27:L33">SUM(B27:K27)</f>
        <v>2081780</v>
      </c>
      <c r="M27"/>
    </row>
    <row r="28" spans="1:13" ht="18.75" customHeight="1">
      <c r="A28" s="27" t="s">
        <v>30</v>
      </c>
      <c r="B28" s="33">
        <f>B29+B30+B31+B32</f>
        <v>-18185.2</v>
      </c>
      <c r="C28" s="33">
        <f aca="true" t="shared" si="8" ref="C28:K28">C29+C30+C31+C32</f>
        <v>-21753.6</v>
      </c>
      <c r="D28" s="33">
        <f t="shared" si="8"/>
        <v>-61124.8</v>
      </c>
      <c r="E28" s="33">
        <f t="shared" si="8"/>
        <v>-52672.4</v>
      </c>
      <c r="F28" s="33">
        <f t="shared" si="8"/>
        <v>-49715.6</v>
      </c>
      <c r="G28" s="33">
        <f t="shared" si="8"/>
        <v>-30245.6</v>
      </c>
      <c r="H28" s="33">
        <f t="shared" si="8"/>
        <v>-13090</v>
      </c>
      <c r="I28" s="33">
        <f t="shared" si="8"/>
        <v>-27586.5</v>
      </c>
      <c r="J28" s="33">
        <f t="shared" si="8"/>
        <v>-14898.4</v>
      </c>
      <c r="K28" s="33">
        <f t="shared" si="8"/>
        <v>-38064.4</v>
      </c>
      <c r="L28" s="33">
        <f t="shared" si="7"/>
        <v>-327336.50000000006</v>
      </c>
      <c r="M28"/>
    </row>
    <row r="29" spans="1:13" s="36" customFormat="1" ht="18.75" customHeight="1">
      <c r="A29" s="34" t="s">
        <v>57</v>
      </c>
      <c r="B29" s="33">
        <f>-ROUND((B9)*$E$3,2)</f>
        <v>-18185.2</v>
      </c>
      <c r="C29" s="33">
        <f aca="true" t="shared" si="9" ref="C29:K29">-ROUND((C9)*$E$3,2)</f>
        <v>-21753.6</v>
      </c>
      <c r="D29" s="33">
        <f t="shared" si="9"/>
        <v>-61124.8</v>
      </c>
      <c r="E29" s="33">
        <f t="shared" si="9"/>
        <v>-52672.4</v>
      </c>
      <c r="F29" s="33">
        <f t="shared" si="9"/>
        <v>-49715.6</v>
      </c>
      <c r="G29" s="33">
        <f t="shared" si="9"/>
        <v>-30245.6</v>
      </c>
      <c r="H29" s="33">
        <f t="shared" si="9"/>
        <v>-13090</v>
      </c>
      <c r="I29" s="33">
        <f t="shared" si="9"/>
        <v>-17507.6</v>
      </c>
      <c r="J29" s="33">
        <f t="shared" si="9"/>
        <v>-14898.4</v>
      </c>
      <c r="K29" s="33">
        <f t="shared" si="9"/>
        <v>-38064.4</v>
      </c>
      <c r="L29" s="33">
        <f t="shared" si="7"/>
        <v>-317257.60000000003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-22.52</v>
      </c>
      <c r="J31" s="17">
        <v>0</v>
      </c>
      <c r="K31" s="17">
        <v>0</v>
      </c>
      <c r="L31" s="33">
        <f t="shared" si="7"/>
        <v>-22.52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-10056.38</v>
      </c>
      <c r="J32" s="17">
        <v>0</v>
      </c>
      <c r="K32" s="17">
        <v>0</v>
      </c>
      <c r="L32" s="33">
        <f t="shared" si="7"/>
        <v>-10056.38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f>-7892.86*2</f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180398.69</v>
      </c>
      <c r="C46" s="33">
        <v>301704.98</v>
      </c>
      <c r="D46" s="33">
        <v>371920.72</v>
      </c>
      <c r="E46" s="33">
        <v>538538.26</v>
      </c>
      <c r="F46" s="33">
        <v>117163.56</v>
      </c>
      <c r="G46" s="33">
        <v>234575.64</v>
      </c>
      <c r="H46" s="33">
        <v>90594.67</v>
      </c>
      <c r="I46" s="33">
        <v>19856.5</v>
      </c>
      <c r="J46" s="33">
        <v>310791.96</v>
      </c>
      <c r="K46" s="33">
        <v>308813.14</v>
      </c>
      <c r="L46" s="33">
        <f t="shared" si="11"/>
        <v>2474358.12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588428.4999999999</v>
      </c>
      <c r="C48" s="41">
        <f aca="true" t="shared" si="12" ref="C48:K48">IF(C17+C27+C40+C49&lt;0,0,C17+C27+C49)</f>
        <v>642583.5800000001</v>
      </c>
      <c r="D48" s="41">
        <f t="shared" si="12"/>
        <v>1519774.45</v>
      </c>
      <c r="E48" s="41">
        <f t="shared" si="12"/>
        <v>1441382.69</v>
      </c>
      <c r="F48" s="41">
        <f t="shared" si="12"/>
        <v>1110439.22</v>
      </c>
      <c r="G48" s="41">
        <f t="shared" si="12"/>
        <v>792720.25</v>
      </c>
      <c r="H48" s="41">
        <f t="shared" si="12"/>
        <v>380788.50999999995</v>
      </c>
      <c r="I48" s="41">
        <f t="shared" si="12"/>
        <v>417841.92</v>
      </c>
      <c r="J48" s="41">
        <f t="shared" si="12"/>
        <v>668015.28</v>
      </c>
      <c r="K48" s="41">
        <f t="shared" si="12"/>
        <v>892927.25</v>
      </c>
      <c r="L48" s="42">
        <f>SUM(B48:K48)</f>
        <v>8454901.65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588428.5</v>
      </c>
      <c r="C54" s="41">
        <f aca="true" t="shared" si="14" ref="C54:J54">SUM(C55:C66)</f>
        <v>642583.58</v>
      </c>
      <c r="D54" s="41">
        <f t="shared" si="14"/>
        <v>1519774.45</v>
      </c>
      <c r="E54" s="41">
        <f t="shared" si="14"/>
        <v>1441382.69</v>
      </c>
      <c r="F54" s="41">
        <f t="shared" si="14"/>
        <v>1110439.22</v>
      </c>
      <c r="G54" s="41">
        <f t="shared" si="14"/>
        <v>792720.26</v>
      </c>
      <c r="H54" s="41">
        <f t="shared" si="14"/>
        <v>380788.53</v>
      </c>
      <c r="I54" s="41">
        <f>SUM(I55:I69)</f>
        <v>417841.92</v>
      </c>
      <c r="J54" s="41">
        <f t="shared" si="14"/>
        <v>668015.28</v>
      </c>
      <c r="K54" s="41">
        <f>SUM(K55:K68)</f>
        <v>892927.26</v>
      </c>
      <c r="L54" s="46">
        <f>SUM(B54:K54)</f>
        <v>8454901.690000001</v>
      </c>
      <c r="M54" s="40"/>
    </row>
    <row r="55" spans="1:13" ht="18.75" customHeight="1">
      <c r="A55" s="47" t="s">
        <v>50</v>
      </c>
      <c r="B55" s="48">
        <v>588428.5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588428.5</v>
      </c>
      <c r="M55" s="40"/>
    </row>
    <row r="56" spans="1:12" ht="18.75" customHeight="1">
      <c r="A56" s="47" t="s">
        <v>60</v>
      </c>
      <c r="B56" s="17">
        <v>0</v>
      </c>
      <c r="C56" s="48">
        <v>579539.32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579539.32</v>
      </c>
    </row>
    <row r="57" spans="1:12" ht="18.75" customHeight="1">
      <c r="A57" s="47" t="s">
        <v>61</v>
      </c>
      <c r="B57" s="17">
        <v>0</v>
      </c>
      <c r="C57" s="48">
        <v>63044.26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63044.26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1519774.45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1519774.45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1441382.69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1441382.69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1110439.22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1110439.22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792720.26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792720.26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380788.53</v>
      </c>
      <c r="I62" s="17">
        <v>0</v>
      </c>
      <c r="J62" s="17">
        <v>0</v>
      </c>
      <c r="K62" s="17">
        <v>0</v>
      </c>
      <c r="L62" s="46">
        <f t="shared" si="15"/>
        <v>380788.53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668015.28</v>
      </c>
      <c r="K64" s="17">
        <v>0</v>
      </c>
      <c r="L64" s="46">
        <f t="shared" si="15"/>
        <v>668015.28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469403.56</v>
      </c>
      <c r="L65" s="46">
        <f t="shared" si="15"/>
        <v>469403.56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423523.69999999995</v>
      </c>
      <c r="L66" s="46">
        <f t="shared" si="15"/>
        <v>423523.69999999995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417841.92</v>
      </c>
      <c r="J69" s="53">
        <v>0</v>
      </c>
      <c r="K69" s="53">
        <v>0</v>
      </c>
      <c r="L69" s="51">
        <f>SUM(B69:K69)</f>
        <v>417841.92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2020-09-29T20:06:47Z</dcterms:modified>
  <cp:category/>
  <cp:version/>
  <cp:contentType/>
  <cp:contentStatus/>
</cp:coreProperties>
</file>