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<sst xmlns="http://schemas.openxmlformats.org/spreadsheetml/2006/main" count="79" uniqueCount="78">
  <si>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</si>
  <si>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</si>
  <si>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</si>
  <si>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</si>
  <si>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</si>
  <si>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</si>
  <si>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</si>
  <si>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</si>
  <si>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</si>
  <si>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</si>
  <si>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</si>
  <si>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</si>
  <si>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</si>
  <si>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</si>
  <si>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</si>
  <si>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</si>
  <si>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</si>
  <si>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</si>
  <si>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</si>
  <si>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</si>
  <si>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</si>
  <si>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</si>
  <si>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</si>
  <si>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</si>
  <si>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</si>
  <si>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</si>
  <si>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</si>
  <si>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</si>
  <si>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</si>
  <si>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</si>
  <si>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</si>
  <si>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</si>
  <si>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</si>
  <si>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</si>
  <si>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</si>
  <si>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</si>
  <si>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</si>
  <si>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</si>
  <si>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</si>
  <si>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</si>
  <si>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</si>
  <si>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</si>
  <si>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</si>
  <si>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</si>
  <si>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</si>
  <si>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</si>
  <si>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</si>
  <si>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</si>
  <si>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</si>
  <si>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</si>
  <si>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</si>
  <si>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</si>
  <si>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</si>
  <si>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</si>
  <si>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</si>
  <si>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</si>
  <si>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</si>
  <si>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</si>
  <si>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</si>
  <si>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</si>
  <si>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</si>
  <si>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</si>
  <si>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</si>
  <si>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</si>
  <si>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</si>
  <si>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</si>
  <si>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</si>
  <si>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</si>
  <si>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</si>
  <si>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</si>
  <si>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</si>
  <si>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</si>
  <si>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</si>
  <si>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</si>
  <si>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</si>
  <si>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</si>
  <si>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07/09/20 - VENCIMENTO 14/09/20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</si>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</sst>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17091</v>
      </c>
      <c r="C7" s="10">
        <f>C8+C11</f>
        <v>25096</v>
      </c>
      <c r="D7" s="10">
        <f aca="true" t="shared" si="0" ref="D7:K7">D8+D11</f>
        <v>66409</v>
      </c>
      <c r="E7" s="10">
        <f t="shared" si="0"/>
        <v>72233</v>
      </c>
      <c r="F7" s="10">
        <f t="shared" si="0"/>
        <v>74533</v>
      </c>
      <c r="G7" s="10">
        <f t="shared" si="0"/>
        <v>31419</v>
      </c>
      <c r="H7" s="10">
        <f t="shared" si="0"/>
        <v>14927</v>
      </c>
      <c r="I7" s="10">
        <f t="shared" si="0"/>
        <v>33649</v>
      </c>
      <c r="J7" s="10">
        <f t="shared" si="0"/>
        <v>18498</v>
      </c>
      <c r="K7" s="10">
        <f t="shared" si="0"/>
        <v>56515</v>
      </c>
      <c r="L7" s="10">
        <f>SUM(B7:K7)</f>
        <v>410370</v>
      </c>
      <c r="M7" s="11"/>
    </row>
    <row r="8" spans="1:13" ht="17.25" customHeight="1">
      <c r="A8" s="12" t="s">
        <v>18</v>
      </c>
      <c r="B8" s="13">
        <f>B9+B10</f>
        <v>1666</v>
      </c>
      <c r="C8" s="13">
        <f aca="true" t="shared" si="1" ref="C8:K8">C9+C10</f>
        <v>2365</v>
      </c>
      <c r="D8" s="13">
        <f t="shared" si="1"/>
        <v>6273</v>
      </c>
      <c r="E8" s="13">
        <f t="shared" si="1"/>
        <v>6623</v>
      </c>
      <c r="F8" s="13">
        <f t="shared" si="1"/>
        <v>6835</v>
      </c>
      <c r="G8" s="13">
        <f t="shared" si="1"/>
        <v>2867</v>
      </c>
      <c r="H8" s="13">
        <f t="shared" si="1"/>
        <v>1253</v>
      </c>
      <c r="I8" s="13">
        <f t="shared" si="1"/>
        <v>2220</v>
      </c>
      <c r="J8" s="13">
        <f t="shared" si="1"/>
        <v>1121</v>
      </c>
      <c r="K8" s="13">
        <f t="shared" si="1"/>
        <v>4126</v>
      </c>
      <c r="L8" s="13">
        <f>SUM(B8:K8)</f>
        <v>35349</v>
      </c>
      <c r="M8"/>
    </row>
    <row r="9" spans="1:13" ht="17.25" customHeight="1">
      <c r="A9" s="14" t="s">
        <v>19</v>
      </c>
      <c r="B9" s="15">
        <v>1664</v>
      </c>
      <c r="C9" s="15">
        <v>2365</v>
      </c>
      <c r="D9" s="15">
        <v>6273</v>
      </c>
      <c r="E9" s="15">
        <v>6623</v>
      </c>
      <c r="F9" s="15">
        <v>6835</v>
      </c>
      <c r="G9" s="15">
        <v>2867</v>
      </c>
      <c r="H9" s="15">
        <v>1253</v>
      </c>
      <c r="I9" s="15">
        <v>2220</v>
      </c>
      <c r="J9" s="15">
        <v>1121</v>
      </c>
      <c r="K9" s="15">
        <v>4126</v>
      </c>
      <c r="L9" s="13">
        <f>SUM(B9:K9)</f>
        <v>35347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15425</v>
      </c>
      <c r="C11" s="15">
        <v>22731</v>
      </c>
      <c r="D11" s="15">
        <v>60136</v>
      </c>
      <c r="E11" s="15">
        <v>65610</v>
      </c>
      <c r="F11" s="15">
        <v>67698</v>
      </c>
      <c r="G11" s="15">
        <v>28552</v>
      </c>
      <c r="H11" s="15">
        <v>13674</v>
      </c>
      <c r="I11" s="15">
        <v>31429</v>
      </c>
      <c r="J11" s="15">
        <v>17377</v>
      </c>
      <c r="K11" s="15">
        <v>52389</v>
      </c>
      <c r="L11" s="13">
        <f>SUM(B11:K11)</f>
        <v>375021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1.399530871942876</v>
      </c>
      <c r="C15" s="22">
        <v>1.602989811826257</v>
      </c>
      <c r="D15" s="22">
        <v>1.649500669286575</v>
      </c>
      <c r="E15" s="22">
        <v>1.366171256104859</v>
      </c>
      <c r="F15" s="22">
        <v>1.439158647210159</v>
      </c>
      <c r="G15" s="22">
        <v>1.581976751623675</v>
      </c>
      <c r="H15" s="22">
        <v>1.729449407081811</v>
      </c>
      <c r="I15" s="22">
        <v>1.392031827523185</v>
      </c>
      <c r="J15" s="22">
        <v>1.730487202439767</v>
      </c>
      <c r="K15" s="22">
        <v>1.392054914188181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128185.05</v>
      </c>
      <c r="C17" s="25">
        <f aca="true" t="shared" si="2" ref="C17:K17">C18+C19+C20+C21+C22+C23+C24</f>
        <v>116983.13999999998</v>
      </c>
      <c r="D17" s="25">
        <f t="shared" si="2"/>
        <v>381091.07999999996</v>
      </c>
      <c r="E17" s="25">
        <f t="shared" si="2"/>
        <v>350315.24000000005</v>
      </c>
      <c r="F17" s="25">
        <f t="shared" si="2"/>
        <v>340383.63</v>
      </c>
      <c r="G17" s="25">
        <f t="shared" si="2"/>
        <v>172948.21000000002</v>
      </c>
      <c r="H17" s="25">
        <f t="shared" si="2"/>
        <v>99536.74</v>
      </c>
      <c r="I17" s="25">
        <f t="shared" si="2"/>
        <v>147673.14</v>
      </c>
      <c r="J17" s="25">
        <f t="shared" si="2"/>
        <v>111408.91</v>
      </c>
      <c r="K17" s="25">
        <f t="shared" si="2"/>
        <v>217761.74</v>
      </c>
      <c r="L17" s="25">
        <f>L18+L19+L20+L21+L22+L23+L24</f>
        <v>2066286.8800000001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98380.92</v>
      </c>
      <c r="C18" s="33">
        <f t="shared" si="3"/>
        <v>77837.75</v>
      </c>
      <c r="D18" s="33">
        <f t="shared" si="3"/>
        <v>245301.56</v>
      </c>
      <c r="E18" s="33">
        <f t="shared" si="3"/>
        <v>269833.59</v>
      </c>
      <c r="F18" s="33">
        <f t="shared" si="3"/>
        <v>246465.72</v>
      </c>
      <c r="G18" s="33">
        <f t="shared" si="3"/>
        <v>114167.22</v>
      </c>
      <c r="H18" s="33">
        <f t="shared" si="3"/>
        <v>59761.74</v>
      </c>
      <c r="I18" s="33">
        <f t="shared" si="3"/>
        <v>111893.02</v>
      </c>
      <c r="J18" s="33">
        <f t="shared" si="3"/>
        <v>66230.24</v>
      </c>
      <c r="K18" s="33">
        <f t="shared" si="3"/>
        <v>165210.3</v>
      </c>
      <c r="L18" s="33">
        <f aca="true" t="shared" si="4" ref="L18:L24">SUM(B18:K18)</f>
        <v>1455082.06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39306.21</v>
      </c>
      <c r="C19" s="33">
        <f t="shared" si="5"/>
        <v>46935.37</v>
      </c>
      <c r="D19" s="33">
        <f t="shared" si="5"/>
        <v>159323.53</v>
      </c>
      <c r="E19" s="33">
        <f t="shared" si="5"/>
        <v>98805.3</v>
      </c>
      <c r="F19" s="33">
        <f t="shared" si="5"/>
        <v>108237.55</v>
      </c>
      <c r="G19" s="33">
        <f t="shared" si="5"/>
        <v>66442.67</v>
      </c>
      <c r="H19" s="33">
        <f t="shared" si="5"/>
        <v>43593.17</v>
      </c>
      <c r="I19" s="33">
        <f t="shared" si="5"/>
        <v>43865.63</v>
      </c>
      <c r="J19" s="33">
        <f t="shared" si="5"/>
        <v>48380.34</v>
      </c>
      <c r="K19" s="33">
        <f t="shared" si="5"/>
        <v>64771.51</v>
      </c>
      <c r="L19" s="33">
        <f t="shared" si="4"/>
        <v>719661.2799999999</v>
      </c>
      <c r="M19"/>
    </row>
    <row r="20" spans="1:13" ht="17.25" customHeight="1">
      <c r="A20" s="27" t="s">
        <v>26</v>
      </c>
      <c r="B20" s="33">
        <v>744.88</v>
      </c>
      <c r="C20" s="33">
        <v>3286.26</v>
      </c>
      <c r="D20" s="33">
        <v>13349.53</v>
      </c>
      <c r="E20" s="33">
        <v>11436.15</v>
      </c>
      <c r="F20" s="33">
        <v>14401.65</v>
      </c>
      <c r="G20" s="33">
        <v>8583.87</v>
      </c>
      <c r="H20" s="33">
        <v>4933.04</v>
      </c>
      <c r="I20" s="33">
        <v>4644.57</v>
      </c>
      <c r="J20" s="33">
        <v>5258</v>
      </c>
      <c r="K20" s="33">
        <v>7843.19</v>
      </c>
      <c r="L20" s="33">
        <f t="shared" si="4"/>
        <v>74481.14000000001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-11614.95</v>
      </c>
      <c r="C24" s="33">
        <v>-11076.24</v>
      </c>
      <c r="D24" s="33">
        <v>-39619.52</v>
      </c>
      <c r="E24" s="33">
        <v>-29759.8</v>
      </c>
      <c r="F24" s="33">
        <v>-30089.28</v>
      </c>
      <c r="G24" s="33">
        <v>-16245.55</v>
      </c>
      <c r="H24" s="33">
        <v>-10119.2</v>
      </c>
      <c r="I24" s="33">
        <v>-12730.08</v>
      </c>
      <c r="J24" s="33">
        <v>-11195.65</v>
      </c>
      <c r="K24" s="33">
        <v>-20063.26</v>
      </c>
      <c r="L24" s="33">
        <f t="shared" si="4"/>
        <v>-192513.53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-47592.5</v>
      </c>
      <c r="C27" s="33">
        <f t="shared" si="6"/>
        <v>-10406</v>
      </c>
      <c r="D27" s="33">
        <f t="shared" si="6"/>
        <v>-27601.2</v>
      </c>
      <c r="E27" s="33">
        <f t="shared" si="6"/>
        <v>-38326.2</v>
      </c>
      <c r="F27" s="33">
        <f t="shared" si="6"/>
        <v>-30074</v>
      </c>
      <c r="G27" s="33">
        <f t="shared" si="6"/>
        <v>-12614.8</v>
      </c>
      <c r="H27" s="33">
        <f t="shared" si="6"/>
        <v>-21298.92</v>
      </c>
      <c r="I27" s="33">
        <f t="shared" si="6"/>
        <v>-9768</v>
      </c>
      <c r="J27" s="33">
        <f t="shared" si="6"/>
        <v>-4932.4</v>
      </c>
      <c r="K27" s="33">
        <f t="shared" si="6"/>
        <v>-18154.4</v>
      </c>
      <c r="L27" s="33">
        <f aca="true" t="shared" si="7" ref="L27:L33">SUM(B27:K27)</f>
        <v>-220768.41999999998</v>
      </c>
      <c r="M27"/>
    </row>
    <row r="28" spans="1:13" ht="18.75" customHeight="1">
      <c r="A28" s="27" t="s">
        <v>30</v>
      </c>
      <c r="B28" s="33">
        <f>B29+B30+B31+B32</f>
        <v>-7321.6</v>
      </c>
      <c r="C28" s="33">
        <f aca="true" t="shared" si="8" ref="C28:K28">C29+C30+C31+C32</f>
        <v>-10406</v>
      </c>
      <c r="D28" s="33">
        <f t="shared" si="8"/>
        <v>-27601.2</v>
      </c>
      <c r="E28" s="33">
        <f t="shared" si="8"/>
        <v>-29141.2</v>
      </c>
      <c r="F28" s="33">
        <f t="shared" si="8"/>
        <v>-30074</v>
      </c>
      <c r="G28" s="33">
        <f t="shared" si="8"/>
        <v>-12614.8</v>
      </c>
      <c r="H28" s="33">
        <f t="shared" si="8"/>
        <v>-5513.2</v>
      </c>
      <c r="I28" s="33">
        <f t="shared" si="8"/>
        <v>-9768</v>
      </c>
      <c r="J28" s="33">
        <f t="shared" si="8"/>
        <v>-4932.4</v>
      </c>
      <c r="K28" s="33">
        <f t="shared" si="8"/>
        <v>-18154.4</v>
      </c>
      <c r="L28" s="33">
        <f t="shared" si="7"/>
        <v>-155526.8</v>
      </c>
      <c r="M28"/>
    </row>
    <row r="29" spans="1:13" s="36" customFormat="1" ht="18.75" customHeight="1">
      <c r="A29" s="34" t="s">
        <v>58</v>
      </c>
      <c r="B29" s="33">
        <f>-ROUND((B9)*$E$3,2)</f>
        <v>-7321.6</v>
      </c>
      <c r="C29" s="33">
        <f aca="true" t="shared" si="9" ref="C29:K29">-ROUND((C9)*$E$3,2)</f>
        <v>-10406</v>
      </c>
      <c r="D29" s="33">
        <f t="shared" si="9"/>
        <v>-27601.2</v>
      </c>
      <c r="E29" s="33">
        <f t="shared" si="9"/>
        <v>-29141.2</v>
      </c>
      <c r="F29" s="33">
        <f t="shared" si="9"/>
        <v>-30074</v>
      </c>
      <c r="G29" s="33">
        <f t="shared" si="9"/>
        <v>-12614.8</v>
      </c>
      <c r="H29" s="33">
        <f t="shared" si="9"/>
        <v>-5513.2</v>
      </c>
      <c r="I29" s="33">
        <f t="shared" si="9"/>
        <v>-9768</v>
      </c>
      <c r="J29" s="33">
        <f t="shared" si="9"/>
        <v>-4932.4</v>
      </c>
      <c r="K29" s="33">
        <f t="shared" si="9"/>
        <v>-18154.4</v>
      </c>
      <c r="L29" s="33">
        <f t="shared" si="7"/>
        <v>-155526.8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80592.55</v>
      </c>
      <c r="C48" s="41">
        <f aca="true" t="shared" si="12" ref="C48:K48">IF(C17+C27+C40+C49&lt;0,0,C17+C27+C49)</f>
        <v>106577.13999999998</v>
      </c>
      <c r="D48" s="41">
        <f t="shared" si="12"/>
        <v>353489.87999999995</v>
      </c>
      <c r="E48" s="41">
        <f t="shared" si="12"/>
        <v>311989.04000000004</v>
      </c>
      <c r="F48" s="41">
        <f t="shared" si="12"/>
        <v>310309.63</v>
      </c>
      <c r="G48" s="41">
        <f t="shared" si="12"/>
        <v>160333.41000000003</v>
      </c>
      <c r="H48" s="41">
        <f t="shared" si="12"/>
        <v>78237.82</v>
      </c>
      <c r="I48" s="41">
        <f t="shared" si="12"/>
        <v>137905.14</v>
      </c>
      <c r="J48" s="41">
        <f t="shared" si="12"/>
        <v>106476.51000000001</v>
      </c>
      <c r="K48" s="41">
        <f t="shared" si="12"/>
        <v>199607.34</v>
      </c>
      <c r="L48" s="42">
        <f>SUM(B48:K48)</f>
        <v>1845518.46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80592.56</v>
      </c>
      <c r="C54" s="41">
        <f aca="true" t="shared" si="14" ref="C54:J54">SUM(C55:C66)</f>
        <v>106577.14</v>
      </c>
      <c r="D54" s="41">
        <f t="shared" si="14"/>
        <v>353489.88</v>
      </c>
      <c r="E54" s="41">
        <f t="shared" si="14"/>
        <v>311989.06</v>
      </c>
      <c r="F54" s="41">
        <f t="shared" si="14"/>
        <v>310309.64</v>
      </c>
      <c r="G54" s="41">
        <f t="shared" si="14"/>
        <v>160333.41</v>
      </c>
      <c r="H54" s="41">
        <f t="shared" si="14"/>
        <v>78237.81</v>
      </c>
      <c r="I54" s="41">
        <f>SUM(I55:I69)</f>
        <v>137905.14</v>
      </c>
      <c r="J54" s="41">
        <f t="shared" si="14"/>
        <v>106476.51000000001</v>
      </c>
      <c r="K54" s="41">
        <f>SUM(K55:K68)</f>
        <v>199607.34</v>
      </c>
      <c r="L54" s="46">
        <f>SUM(B54:K54)</f>
        <v>1845518.4900000002</v>
      </c>
      <c r="M54" s="40"/>
    </row>
    <row r="55" spans="1:13" ht="18.75" customHeight="1">
      <c r="A55" s="47" t="s">
        <v>51</v>
      </c>
      <c r="B55" s="48">
        <v>80592.56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80592.56</v>
      </c>
      <c r="M55" s="40"/>
    </row>
    <row r="56" spans="1:12" ht="18.75" customHeight="1">
      <c r="A56" s="47" t="s">
        <v>61</v>
      </c>
      <c r="B56" s="17">
        <v>0</v>
      </c>
      <c r="C56" s="48">
        <v>92903.29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92903.29</v>
      </c>
    </row>
    <row r="57" spans="1:12" ht="18.75" customHeight="1">
      <c r="A57" s="47" t="s">
        <v>62</v>
      </c>
      <c r="B57" s="17">
        <v>0</v>
      </c>
      <c r="C57" s="48">
        <v>13673.85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13673.85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353489.88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353489.88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311989.06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311989.06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310309.64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310309.64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160333.41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160333.41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78237.81</v>
      </c>
      <c r="I62" s="17">
        <v>0</v>
      </c>
      <c r="J62" s="17">
        <v>0</v>
      </c>
      <c r="K62" s="17">
        <v>0</v>
      </c>
      <c r="L62" s="46">
        <f t="shared" si="15"/>
        <v>78237.81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106476.51000000001</v>
      </c>
      <c r="K64" s="17">
        <v>0</v>
      </c>
      <c r="L64" s="46">
        <f t="shared" si="15"/>
        <v>106476.51000000001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91260.48</v>
      </c>
      <c r="L65" s="46">
        <f t="shared" si="15"/>
        <v>91260.48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108346.86</v>
      </c>
      <c r="L66" s="46">
        <f t="shared" si="15"/>
        <v>108346.86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137905.14</v>
      </c>
      <c r="J69" s="52">
        <v>0</v>
      </c>
      <c r="K69" s="52">
        <v>0</v>
      </c>
      <c r="L69" s="51">
        <f>SUM(B69:K69)</f>
        <v>137905.14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2020-09-11T19:21:17Z</dcterms:modified>
  <cp:category/>
  <cp:version/>
  <cp:contentType/>
  <cp:contentStatus/>
</cp:coreProperties>
</file>