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4880" windowHeight="8190" activeTab="0"/>
  </bookViews>
  <sheets>
    <sheet name="RESUMO SISTEMA" sheetId="1" r:id="rId1"/>
  </sheets>
  <definedNames>
    <definedName name="_xlnm.Print_Area" localSheetId="0">'RESUMO SISTEMA'!$A$1:$O$23</definedName>
    <definedName name="_xlnm.Print_Titles" localSheetId="0">'RESUMO SISTEMA'!$1:$12</definedName>
  </definedNames>
  <calcPr fullCalcOnLoad="1"/>
</workbook>
</file>

<file path=xl/sharedStrings.xml><?xml version="1.0" encoding="utf-8"?>
<sst xmlns="http://schemas.openxmlformats.org/spreadsheetml/2006/main" count="81" uniqueCount="63">
  <si>
    <t>Sambaíba Transportes Urbanos Ltda.</t>
  </si>
  <si>
    <t>Total</t>
  </si>
  <si>
    <t>REMUNERAÇÃO DO SISTEMA DE TRANSPORTE PÚBLICO MUNICIPAL POR ÔNIBUS</t>
  </si>
  <si>
    <t>1. Remuneração Bruta do Operador</t>
  </si>
  <si>
    <t>2. Acertos Contratuais Financeiros</t>
  </si>
  <si>
    <t>3. Remuneração Líquida a Pagar (1 + 2)</t>
  </si>
  <si>
    <t>Empresa Transunião Transporte S/A</t>
  </si>
  <si>
    <t>Pêssego Transportes Ltda</t>
  </si>
  <si>
    <t>Transwolff Transportes e Turismo Ltda</t>
  </si>
  <si>
    <t>A 2 Transportes Ltda</t>
  </si>
  <si>
    <t>Auto Viação Transcap Ltda</t>
  </si>
  <si>
    <t>Alfa Rodobus S/A</t>
  </si>
  <si>
    <t>Allibus Transportes Ltda</t>
  </si>
  <si>
    <t>Movebuss Soluções em Mobilidde Urbana Ltda</t>
  </si>
  <si>
    <t>UPBus Qualidade em Transportes S/A</t>
  </si>
  <si>
    <t>D 1</t>
  </si>
  <si>
    <t>D 2</t>
  </si>
  <si>
    <t>D 3</t>
  </si>
  <si>
    <t>D 4</t>
  </si>
  <si>
    <t>D 5</t>
  </si>
  <si>
    <t>D 6</t>
  </si>
  <si>
    <t>D 7</t>
  </si>
  <si>
    <t>D 8</t>
  </si>
  <si>
    <t>D 9</t>
  </si>
  <si>
    <t>D 10</t>
  </si>
  <si>
    <t>D 11</t>
  </si>
  <si>
    <t>D 12</t>
  </si>
  <si>
    <t>D 13</t>
  </si>
  <si>
    <t>GRUPO ESTRUTURAL</t>
  </si>
  <si>
    <t>GRUPO LOCAL DE ARTICULAÇÃO REGIONAL</t>
  </si>
  <si>
    <t>GRUPO LOCAL DE DISTRIBUIÇÃO</t>
  </si>
  <si>
    <t>Consórcio Transnoroeste</t>
  </si>
  <si>
    <t>Consórcio Transvida</t>
  </si>
  <si>
    <t>Consórcio KBPX</t>
  </si>
  <si>
    <t>Lote AR0</t>
  </si>
  <si>
    <t>Lote AR1</t>
  </si>
  <si>
    <t>Lote AR2</t>
  </si>
  <si>
    <t>Lote AR3</t>
  </si>
  <si>
    <t>Lote AR4</t>
  </si>
  <si>
    <t>Lote AR5</t>
  </si>
  <si>
    <t>Lote AR6</t>
  </si>
  <si>
    <t>Lote AR7</t>
  </si>
  <si>
    <t>Lote AR8</t>
  </si>
  <si>
    <t>Lote AR9</t>
  </si>
  <si>
    <t>Lote E1</t>
  </si>
  <si>
    <t>Lote E2</t>
  </si>
  <si>
    <t>Lote E3</t>
  </si>
  <si>
    <t>Lote E4</t>
  </si>
  <si>
    <t>Lote E5</t>
  </si>
  <si>
    <t>Lote E6</t>
  </si>
  <si>
    <t>Lote E7</t>
  </si>
  <si>
    <t>Lote E8</t>
  </si>
  <si>
    <t>Lote E9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</si>
  <si>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</si>
  <si>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</si>
  <si>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</si>
  <si>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</si>
  <si>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</si>
  <si>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</si>
  <si>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Express Transportes Urbanos Ltda.</t>
  </si>
  <si>
    <t>Mobibrasil Transporte SP.Ltda</t>
  </si>
  <si>
    <t>Viação Gato Preto Ltda.</t>
  </si>
  <si>
    <t>OPERAÇÃO 05/10/20 - VENCIMENTO 13/10/20</t>
  </si>
</sst>
</file>

<file path=xl/styles.xml><?xml version="1.0" encoding="utf-8"?>
<styleSheet xmlns="http://schemas.openxmlformats.org/spreadsheetml/2006/main">
  <numFmts count="2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_(* #,##0_);_(* \(#,##0\);_(* &quot;-&quot;??_);_(@_)"/>
    <numFmt numFmtId="173" formatCode="_-&quot;R$&quot;\ * #,##0_-;\-&quot;R$&quot;\ * #,##0_-;_-&quot;R$&quot;\ * &quot;-&quot;??_-;_-@_-"/>
    <numFmt numFmtId="174" formatCode="_(&quot;R$ &quot;* #,##0_);_(&quot;R$ &quot;* \(#,##0\);_(&quot;R$ &quot;* &quot;-&quot;??_);_(@_)"/>
    <numFmt numFmtId="175" formatCode="_-&quot;R$&quot;\ * #,##0.0_-;\-&quot;R$&quot;\ * #,##0.0_-;_-&quot;R$&quot;\ * &quot;-&quot;??_-;_-@_-"/>
    <numFmt numFmtId="176" formatCode="_([$R$ -416]* #,##0.00_);_([$R$ -416]* \(#,##0.00\);_([$R$ -416]* &quot;-&quot;??_);_(@_)"/>
    <numFmt numFmtId="177" formatCode="_(* #,##0.0_);_(* \(#,##0.0\);_(* &quot;-&quot;??_);_(@_)"/>
    <numFmt numFmtId="178" formatCode="_([$R$ -416]* #,##0.0_);_([$R$ -416]* \(#,##0.0\);_([$R$ -416]* &quot;-&quot;??_);_(@_)"/>
    <numFmt numFmtId="179" formatCode="_([$R$ -416]* #,##0_);_([$R$ -416]* \(#,##0\);_([$R$ -416]* &quot;-&quot;??_);_(@_)"/>
  </numFmts>
  <fonts count="42">
    <font>
      <sz val="11"/>
      <color theme="1"/>
      <name val="Arial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"/>
      <family val="2"/>
    </font>
    <font>
      <sz val="16"/>
      <color indexed="8"/>
      <name val="Calibri"/>
      <family val="2"/>
    </font>
    <font>
      <sz val="1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"/>
      <family val="2"/>
    </font>
    <font>
      <sz val="16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/>
    </border>
    <border>
      <left style="thin"/>
      <right style="thin"/>
      <top style="thin">
        <color theme="0" tint="-0.3499799966812134"/>
      </top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31" borderId="0" applyNumberFormat="0" applyBorder="0" applyAlignment="0" applyProtection="0"/>
    <xf numFmtId="1" fontId="2" fillId="0" borderId="0" applyBorder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71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25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0" fontId="40" fillId="0" borderId="10" xfId="0" applyFont="1" applyFill="1" applyBorder="1" applyAlignment="1">
      <alignment horizontal="left" vertical="center" indent="1"/>
    </xf>
    <xf numFmtId="0" fontId="40" fillId="0" borderId="11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41" fillId="0" borderId="0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left" vertical="center" indent="1"/>
    </xf>
    <xf numFmtId="173" fontId="40" fillId="0" borderId="13" xfId="45" applyNumberFormat="1" applyFont="1" applyFill="1" applyBorder="1" applyAlignment="1">
      <alignment vertical="center"/>
    </xf>
    <xf numFmtId="174" fontId="40" fillId="0" borderId="10" xfId="45" applyNumberFormat="1" applyFont="1" applyFill="1" applyBorder="1" applyAlignment="1">
      <alignment vertical="center"/>
    </xf>
    <xf numFmtId="0" fontId="40" fillId="33" borderId="10" xfId="0" applyFont="1" applyFill="1" applyBorder="1" applyAlignment="1">
      <alignment horizontal="left" vertical="center" wrapText="1" indent="1"/>
    </xf>
    <xf numFmtId="173" fontId="40" fillId="33" borderId="10" xfId="45" applyNumberFormat="1" applyFont="1" applyFill="1" applyBorder="1" applyAlignment="1">
      <alignment horizontal="center" vertical="center"/>
    </xf>
    <xf numFmtId="172" fontId="0" fillId="0" borderId="0" xfId="52" applyNumberFormat="1" applyFont="1" applyFill="1" applyAlignment="1">
      <alignment vertical="center"/>
    </xf>
    <xf numFmtId="171" fontId="0" fillId="0" borderId="0" xfId="52" applyFont="1" applyFill="1" applyAlignment="1">
      <alignment vertical="center"/>
    </xf>
    <xf numFmtId="0" fontId="41" fillId="0" borderId="0" xfId="0" applyFont="1" applyFill="1" applyBorder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22" fillId="0" borderId="11" xfId="0" applyFont="1" applyFill="1" applyBorder="1" applyAlignment="1">
      <alignment horizontal="center" vertical="center"/>
    </xf>
    <xf numFmtId="1" fontId="2" fillId="34" borderId="14" xfId="48" applyFont="1" applyFill="1" applyBorder="1" applyAlignment="1">
      <alignment horizontal="center" vertical="center" wrapText="1"/>
      <protection/>
    </xf>
    <xf numFmtId="1" fontId="2" fillId="0" borderId="14" xfId="48" applyFont="1" applyFill="1" applyBorder="1" applyAlignment="1">
      <alignment horizontal="center" vertical="center" wrapText="1"/>
      <protection/>
    </xf>
    <xf numFmtId="172" fontId="0" fillId="0" borderId="0" xfId="52" applyNumberFormat="1" applyFont="1" applyFill="1" applyAlignment="1">
      <alignment vertical="center"/>
    </xf>
    <xf numFmtId="179" fontId="40" fillId="0" borderId="10" xfId="45" applyNumberFormat="1" applyFont="1" applyFill="1" applyBorder="1" applyAlignment="1">
      <alignment vertical="center"/>
    </xf>
    <xf numFmtId="0" fontId="41" fillId="0" borderId="0" xfId="0" applyFont="1" applyFill="1" applyAlignment="1">
      <alignment horizontal="center" vertical="center"/>
    </xf>
    <xf numFmtId="0" fontId="41" fillId="0" borderId="0" xfId="0" applyFont="1" applyFill="1" applyBorder="1" applyAlignment="1">
      <alignment horizontal="center" vertical="center"/>
    </xf>
    <xf numFmtId="0" fontId="40" fillId="0" borderId="14" xfId="0" applyFont="1" applyFill="1" applyBorder="1" applyAlignment="1">
      <alignment horizontal="center" vertical="center"/>
    </xf>
    <xf numFmtId="0" fontId="40" fillId="0" borderId="12" xfId="0" applyFont="1" applyFill="1" applyBorder="1" applyAlignment="1">
      <alignment horizontal="center" vertical="center"/>
    </xf>
    <xf numFmtId="0" fontId="40" fillId="0" borderId="13" xfId="0" applyFont="1" applyFill="1" applyBorder="1" applyAlignment="1">
      <alignment horizontal="center" vertical="center"/>
    </xf>
  </cellXfs>
  <cellStyles count="48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_REMT03" xfId="48"/>
    <cellStyle name="Nota" xfId="49"/>
    <cellStyle name="Percent" xfId="50"/>
    <cellStyle name="Saída" xfId="51"/>
    <cellStyle name="Comm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25"/>
  <sheetViews>
    <sheetView tabSelected="1" zoomScale="80" zoomScaleNormal="80" zoomScalePageLayoutView="0" workbookViewId="0" topLeftCell="A1">
      <selection activeCell="B14" sqref="B14:K14"/>
    </sheetView>
  </sheetViews>
  <sheetFormatPr defaultColWidth="9.00390625" defaultRowHeight="14.25"/>
  <cols>
    <col min="1" max="1" width="54.25390625" style="1" customWidth="1"/>
    <col min="2" max="2" width="16.125" style="1" bestFit="1" customWidth="1"/>
    <col min="3" max="3" width="16.25390625" style="1" customWidth="1"/>
    <col min="4" max="4" width="16.00390625" style="1" bestFit="1" customWidth="1"/>
    <col min="5" max="5" width="16.125" style="1" bestFit="1" customWidth="1"/>
    <col min="6" max="6" width="15.75390625" style="1" customWidth="1"/>
    <col min="7" max="7" width="14.75390625" style="1" bestFit="1" customWidth="1"/>
    <col min="8" max="8" width="15.875" style="1" bestFit="1" customWidth="1"/>
    <col min="9" max="10" width="15.75390625" style="1" customWidth="1"/>
    <col min="11" max="11" width="16.375" style="1" bestFit="1" customWidth="1"/>
    <col min="12" max="13" width="15.875" style="1" customWidth="1"/>
    <col min="14" max="14" width="16.50390625" style="1" customWidth="1"/>
    <col min="15" max="15" width="16.75390625" style="1" bestFit="1" customWidth="1"/>
    <col min="16" max="16384" width="9.00390625" style="1" customWidth="1"/>
  </cols>
  <sheetData>
    <row r="1" spans="1:15" ht="39.75" customHeight="1">
      <c r="A1" s="20" t="s">
        <v>2</v>
      </c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</row>
    <row r="2" spans="1:15" ht="39.75" customHeight="1">
      <c r="A2" s="21" t="s">
        <v>62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1" ht="39.75" customHeight="1">
      <c r="A3" s="5"/>
      <c r="B3" s="5"/>
      <c r="C3" s="14"/>
      <c r="D3" s="5"/>
      <c r="E3" s="5"/>
      <c r="F3" s="5"/>
      <c r="G3" s="5"/>
      <c r="H3" s="5"/>
      <c r="I3" s="13"/>
      <c r="J3" s="13"/>
      <c r="K3" s="5"/>
    </row>
    <row r="4" spans="1:11" ht="60" customHeight="1">
      <c r="A4" s="22" t="s">
        <v>28</v>
      </c>
      <c r="B4" s="16" t="s">
        <v>53</v>
      </c>
      <c r="C4" s="16" t="s">
        <v>0</v>
      </c>
      <c r="D4" s="17" t="s">
        <v>54</v>
      </c>
      <c r="E4" s="17" t="s">
        <v>55</v>
      </c>
      <c r="F4" s="17" t="s">
        <v>56</v>
      </c>
      <c r="G4" s="16" t="s">
        <v>57</v>
      </c>
      <c r="H4" s="16" t="s">
        <v>54</v>
      </c>
      <c r="I4" s="16" t="s">
        <v>32</v>
      </c>
      <c r="J4" s="16" t="s">
        <v>58</v>
      </c>
      <c r="K4" s="23" t="s">
        <v>1</v>
      </c>
    </row>
    <row r="5" spans="1:11" ht="27" customHeight="1">
      <c r="A5" s="22"/>
      <c r="B5" s="3" t="s">
        <v>44</v>
      </c>
      <c r="C5" s="3" t="s">
        <v>45</v>
      </c>
      <c r="D5" s="3" t="s">
        <v>46</v>
      </c>
      <c r="E5" s="3" t="s">
        <v>47</v>
      </c>
      <c r="F5" s="3" t="s">
        <v>48</v>
      </c>
      <c r="G5" s="3" t="s">
        <v>49</v>
      </c>
      <c r="H5" s="3" t="s">
        <v>50</v>
      </c>
      <c r="I5" s="3" t="s">
        <v>51</v>
      </c>
      <c r="J5" s="3" t="s">
        <v>52</v>
      </c>
      <c r="K5" s="24"/>
    </row>
    <row r="6" spans="1:18" ht="27" customHeight="1">
      <c r="A6" s="9" t="s">
        <v>3</v>
      </c>
      <c r="B6" s="10">
        <v>1147417.9800000002</v>
      </c>
      <c r="C6" s="10">
        <v>1156889.68</v>
      </c>
      <c r="D6" s="10">
        <v>1356011.88</v>
      </c>
      <c r="E6" s="10">
        <v>831274.06</v>
      </c>
      <c r="F6" s="10">
        <v>879328.7300000001</v>
      </c>
      <c r="G6" s="10">
        <v>944860.8800000001</v>
      </c>
      <c r="H6" s="10">
        <v>859576.5799999998</v>
      </c>
      <c r="I6" s="10">
        <v>1180272.48</v>
      </c>
      <c r="J6" s="10">
        <v>436872.98000000004</v>
      </c>
      <c r="K6" s="10">
        <f>SUM(B6:J6)</f>
        <v>8792505.25</v>
      </c>
      <c r="Q6"/>
      <c r="R6"/>
    </row>
    <row r="7" spans="1:18" ht="27" customHeight="1">
      <c r="A7" s="2" t="s">
        <v>4</v>
      </c>
      <c r="B7" s="19">
        <v>-137704.2</v>
      </c>
      <c r="C7" s="19">
        <v>-73391.2</v>
      </c>
      <c r="D7" s="19">
        <v>-132596.55</v>
      </c>
      <c r="E7" s="19">
        <v>-113765.3</v>
      </c>
      <c r="F7" s="19">
        <v>-51282</v>
      </c>
      <c r="G7" s="19">
        <v>-117541.81</v>
      </c>
      <c r="H7" s="19">
        <v>-47082.26</v>
      </c>
      <c r="I7" s="19">
        <v>-96658.87000000001</v>
      </c>
      <c r="J7" s="19">
        <v>-29892.86</v>
      </c>
      <c r="K7" s="8">
        <f>SUM(B7:J7)</f>
        <v>-799915.05</v>
      </c>
      <c r="Q7"/>
      <c r="R7"/>
    </row>
    <row r="8" spans="1:11" ht="27" customHeight="1">
      <c r="A8" s="6" t="s">
        <v>5</v>
      </c>
      <c r="B8" s="7">
        <f>B6+B7</f>
        <v>1009713.7800000003</v>
      </c>
      <c r="C8" s="7">
        <f aca="true" t="shared" si="0" ref="C8:J8">C6+C7</f>
        <v>1083498.48</v>
      </c>
      <c r="D8" s="7">
        <f t="shared" si="0"/>
        <v>1223415.3299999998</v>
      </c>
      <c r="E8" s="7">
        <f t="shared" si="0"/>
        <v>717508.76</v>
      </c>
      <c r="F8" s="7">
        <f t="shared" si="0"/>
        <v>828046.7300000001</v>
      </c>
      <c r="G8" s="7">
        <f t="shared" si="0"/>
        <v>827319.0700000001</v>
      </c>
      <c r="H8" s="7">
        <f t="shared" si="0"/>
        <v>812494.3199999998</v>
      </c>
      <c r="I8" s="7">
        <f t="shared" si="0"/>
        <v>1083613.6099999999</v>
      </c>
      <c r="J8" s="7">
        <f t="shared" si="0"/>
        <v>406980.12000000005</v>
      </c>
      <c r="K8" s="7">
        <f>+K7+K6</f>
        <v>7992590.2</v>
      </c>
    </row>
    <row r="9" ht="36" customHeight="1"/>
    <row r="10" ht="36" customHeight="1"/>
    <row r="11" spans="1:15" ht="60" customHeight="1">
      <c r="A11" s="22" t="s">
        <v>29</v>
      </c>
      <c r="B11" s="16" t="s">
        <v>32</v>
      </c>
      <c r="C11" s="16" t="s">
        <v>53</v>
      </c>
      <c r="D11" s="16" t="s">
        <v>0</v>
      </c>
      <c r="E11" s="17" t="s">
        <v>54</v>
      </c>
      <c r="F11" s="17" t="s">
        <v>59</v>
      </c>
      <c r="G11" s="17" t="s">
        <v>55</v>
      </c>
      <c r="H11" s="17" t="s">
        <v>60</v>
      </c>
      <c r="I11" s="16" t="s">
        <v>33</v>
      </c>
      <c r="J11" s="16" t="s">
        <v>61</v>
      </c>
      <c r="K11" s="16" t="s">
        <v>32</v>
      </c>
      <c r="L11" s="23" t="s">
        <v>1</v>
      </c>
      <c r="M11"/>
      <c r="N11"/>
      <c r="O11"/>
    </row>
    <row r="12" spans="1:15" ht="27" customHeight="1">
      <c r="A12" s="22"/>
      <c r="B12" s="3" t="s">
        <v>34</v>
      </c>
      <c r="C12" s="3" t="s">
        <v>35</v>
      </c>
      <c r="D12" s="3" t="s">
        <v>36</v>
      </c>
      <c r="E12" s="3" t="s">
        <v>37</v>
      </c>
      <c r="F12" s="3" t="s">
        <v>38</v>
      </c>
      <c r="G12" s="3" t="s">
        <v>39</v>
      </c>
      <c r="H12" s="3" t="s">
        <v>40</v>
      </c>
      <c r="I12" s="3" t="s">
        <v>41</v>
      </c>
      <c r="J12" s="3" t="s">
        <v>42</v>
      </c>
      <c r="K12" s="3" t="s">
        <v>43</v>
      </c>
      <c r="L12" s="24"/>
      <c r="M12"/>
      <c r="N12"/>
      <c r="O12"/>
    </row>
    <row r="13" spans="1:83" ht="27" customHeight="1">
      <c r="A13" s="9" t="s">
        <v>3</v>
      </c>
      <c r="B13" s="10">
        <v>459969.76</v>
      </c>
      <c r="C13" s="10">
        <v>367162.43999999994</v>
      </c>
      <c r="D13" s="10">
        <v>1203503.6199999996</v>
      </c>
      <c r="E13" s="10">
        <v>974864.36</v>
      </c>
      <c r="F13" s="10">
        <v>1041183.5700000002</v>
      </c>
      <c r="G13" s="10">
        <v>585273.16</v>
      </c>
      <c r="H13" s="10">
        <v>296689.04</v>
      </c>
      <c r="I13" s="10">
        <v>422476.43</v>
      </c>
      <c r="J13" s="10">
        <v>459564.37999999995</v>
      </c>
      <c r="K13" s="10">
        <v>621032.77</v>
      </c>
      <c r="L13" s="10">
        <f>SUM(B13:K13)</f>
        <v>6431719.529999999</v>
      </c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</row>
    <row r="14" spans="1:83" ht="27" customHeight="1">
      <c r="A14" s="2" t="s">
        <v>4</v>
      </c>
      <c r="B14" s="8">
        <v>-59277.84</v>
      </c>
      <c r="C14" s="8">
        <v>-25493.6</v>
      </c>
      <c r="D14" s="8">
        <v>-69207.6</v>
      </c>
      <c r="E14" s="8">
        <v>-68398.7</v>
      </c>
      <c r="F14" s="8">
        <v>-58555.2</v>
      </c>
      <c r="G14" s="8">
        <v>-34188</v>
      </c>
      <c r="H14" s="8">
        <v>-29594.1</v>
      </c>
      <c r="I14" s="8">
        <v>-31693.1</v>
      </c>
      <c r="J14" s="8">
        <v>-17569.2</v>
      </c>
      <c r="K14" s="8">
        <v>-42922</v>
      </c>
      <c r="L14" s="8">
        <f>SUM(B14:K14)</f>
        <v>-436899.33999999997</v>
      </c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</row>
    <row r="15" spans="1:15" ht="29.25" customHeight="1">
      <c r="A15" s="6" t="s">
        <v>5</v>
      </c>
      <c r="B15" s="7">
        <f>B13+B14</f>
        <v>400691.92000000004</v>
      </c>
      <c r="C15" s="7">
        <f aca="true" t="shared" si="1" ref="C15:K15">C13+C14</f>
        <v>341668.83999999997</v>
      </c>
      <c r="D15" s="7">
        <f t="shared" si="1"/>
        <v>1134296.0199999996</v>
      </c>
      <c r="E15" s="7">
        <f t="shared" si="1"/>
        <v>906465.66</v>
      </c>
      <c r="F15" s="7">
        <f t="shared" si="1"/>
        <v>982628.3700000002</v>
      </c>
      <c r="G15" s="7">
        <f t="shared" si="1"/>
        <v>551085.16</v>
      </c>
      <c r="H15" s="7">
        <f t="shared" si="1"/>
        <v>267094.94</v>
      </c>
      <c r="I15" s="7">
        <f t="shared" si="1"/>
        <v>390783.33</v>
      </c>
      <c r="J15" s="7">
        <f t="shared" si="1"/>
        <v>441995.17999999993</v>
      </c>
      <c r="K15" s="7">
        <f t="shared" si="1"/>
        <v>578110.77</v>
      </c>
      <c r="L15" s="7">
        <f>+L13+L14</f>
        <v>5994820.1899999995</v>
      </c>
      <c r="M15"/>
      <c r="N15"/>
      <c r="O15"/>
    </row>
    <row r="16" ht="27" customHeight="1">
      <c r="N16" s="12"/>
    </row>
    <row r="17" spans="11:14" ht="27" customHeight="1">
      <c r="K17" s="11"/>
      <c r="N17" s="12"/>
    </row>
    <row r="18" spans="1:15" ht="60" customHeight="1">
      <c r="A18" s="22" t="s">
        <v>30</v>
      </c>
      <c r="B18" s="4" t="s">
        <v>31</v>
      </c>
      <c r="C18" s="4" t="s">
        <v>31</v>
      </c>
      <c r="D18" s="4" t="s">
        <v>6</v>
      </c>
      <c r="E18" s="4" t="s">
        <v>14</v>
      </c>
      <c r="F18" s="4" t="s">
        <v>7</v>
      </c>
      <c r="G18" s="4" t="s">
        <v>12</v>
      </c>
      <c r="H18" s="4" t="s">
        <v>6</v>
      </c>
      <c r="I18" s="4" t="s">
        <v>13</v>
      </c>
      <c r="J18" s="4" t="s">
        <v>9</v>
      </c>
      <c r="K18" s="4" t="s">
        <v>8</v>
      </c>
      <c r="L18" s="4" t="s">
        <v>8</v>
      </c>
      <c r="M18" s="4" t="s">
        <v>10</v>
      </c>
      <c r="N18" s="4" t="s">
        <v>11</v>
      </c>
      <c r="O18" s="23" t="s">
        <v>1</v>
      </c>
    </row>
    <row r="19" spans="1:15" ht="27" customHeight="1">
      <c r="A19" s="22"/>
      <c r="B19" s="3" t="s">
        <v>15</v>
      </c>
      <c r="C19" s="3" t="s">
        <v>16</v>
      </c>
      <c r="D19" s="3" t="s">
        <v>17</v>
      </c>
      <c r="E19" s="3" t="s">
        <v>18</v>
      </c>
      <c r="F19" s="3" t="s">
        <v>19</v>
      </c>
      <c r="G19" s="3" t="s">
        <v>20</v>
      </c>
      <c r="H19" s="15" t="s">
        <v>21</v>
      </c>
      <c r="I19" s="15" t="s">
        <v>22</v>
      </c>
      <c r="J19" s="3" t="s">
        <v>23</v>
      </c>
      <c r="K19" s="3" t="s">
        <v>24</v>
      </c>
      <c r="L19" s="3" t="s">
        <v>25</v>
      </c>
      <c r="M19" s="3" t="s">
        <v>26</v>
      </c>
      <c r="N19" s="3" t="s">
        <v>27</v>
      </c>
      <c r="O19" s="24"/>
    </row>
    <row r="20" spans="1:15" ht="27" customHeight="1">
      <c r="A20" s="9" t="s">
        <v>3</v>
      </c>
      <c r="B20" s="10">
        <v>985358.36</v>
      </c>
      <c r="C20" s="10">
        <v>758412.34</v>
      </c>
      <c r="D20" s="10">
        <v>607660.76</v>
      </c>
      <c r="E20" s="10">
        <v>182876.97</v>
      </c>
      <c r="F20" s="10">
        <v>704532.56</v>
      </c>
      <c r="G20" s="10">
        <v>925547.3799999999</v>
      </c>
      <c r="H20" s="10">
        <v>185812.37</v>
      </c>
      <c r="I20" s="10">
        <v>733140.64</v>
      </c>
      <c r="J20" s="10">
        <v>666436.0900000001</v>
      </c>
      <c r="K20" s="10">
        <v>869407.2000000001</v>
      </c>
      <c r="L20" s="10">
        <v>766303.9099999999</v>
      </c>
      <c r="M20" s="10">
        <v>421687.95000000007</v>
      </c>
      <c r="N20" s="10">
        <v>243055.12999999998</v>
      </c>
      <c r="O20" s="10">
        <f>SUM(B20:N20)</f>
        <v>8050231.66</v>
      </c>
    </row>
    <row r="21" spans="1:15" ht="27" customHeight="1">
      <c r="A21" s="2" t="s">
        <v>4</v>
      </c>
      <c r="B21" s="8">
        <v>-60834.4</v>
      </c>
      <c r="C21" s="8">
        <v>-55998.8</v>
      </c>
      <c r="D21" s="8">
        <v>-48290</v>
      </c>
      <c r="E21" s="8">
        <v>-8672.4</v>
      </c>
      <c r="F21" s="8">
        <v>-33660</v>
      </c>
      <c r="G21" s="8">
        <v>-54617.2</v>
      </c>
      <c r="H21" s="8">
        <v>-11206.8</v>
      </c>
      <c r="I21" s="8">
        <v>-53565.6</v>
      </c>
      <c r="J21" s="8">
        <v>-45887.6</v>
      </c>
      <c r="K21" s="8">
        <v>-42152</v>
      </c>
      <c r="L21" s="8">
        <v>-36238.4</v>
      </c>
      <c r="M21" s="8">
        <v>-18009.2</v>
      </c>
      <c r="N21" s="8">
        <v>-16011.6</v>
      </c>
      <c r="O21" s="8">
        <f>SUM(B21:N21)</f>
        <v>-485143.99999999994</v>
      </c>
    </row>
    <row r="22" spans="1:15" ht="27" customHeight="1">
      <c r="A22" s="6" t="s">
        <v>5</v>
      </c>
      <c r="B22" s="7">
        <f>+B20+B21</f>
        <v>924523.96</v>
      </c>
      <c r="C22" s="7">
        <f>+C20+C21</f>
        <v>702413.5399999999</v>
      </c>
      <c r="D22" s="7">
        <f aca="true" t="shared" si="2" ref="D22:O22">+D20+D21</f>
        <v>559370.76</v>
      </c>
      <c r="E22" s="7">
        <f t="shared" si="2"/>
        <v>174204.57</v>
      </c>
      <c r="F22" s="7">
        <f t="shared" si="2"/>
        <v>670872.56</v>
      </c>
      <c r="G22" s="7">
        <f t="shared" si="2"/>
        <v>870930.1799999999</v>
      </c>
      <c r="H22" s="7">
        <f t="shared" si="2"/>
        <v>174605.57</v>
      </c>
      <c r="I22" s="7">
        <f t="shared" si="2"/>
        <v>679575.04</v>
      </c>
      <c r="J22" s="7">
        <f t="shared" si="2"/>
        <v>620548.4900000001</v>
      </c>
      <c r="K22" s="7">
        <f t="shared" si="2"/>
        <v>827255.2000000001</v>
      </c>
      <c r="L22" s="7">
        <f t="shared" si="2"/>
        <v>730065.5099999999</v>
      </c>
      <c r="M22" s="7">
        <f t="shared" si="2"/>
        <v>403678.75000000006</v>
      </c>
      <c r="N22" s="7">
        <f t="shared" si="2"/>
        <v>227043.52999999997</v>
      </c>
      <c r="O22" s="7">
        <f t="shared" si="2"/>
        <v>7565087.66</v>
      </c>
    </row>
    <row r="25" ht="14.25">
      <c r="O25" s="18"/>
    </row>
  </sheetData>
  <sheetProtection/>
  <mergeCells count="8">
    <mergeCell ref="A1:O1"/>
    <mergeCell ref="A2:O2"/>
    <mergeCell ref="A18:A19"/>
    <mergeCell ref="O18:O19"/>
    <mergeCell ref="L11:L12"/>
    <mergeCell ref="K4:K5"/>
    <mergeCell ref="A4:A5"/>
    <mergeCell ref="A11:A12"/>
  </mergeCells>
  <printOptions/>
  <pageMargins left="0.15748031496062992" right="0.15748031496062992" top="0.6299212598425197" bottom="0.2755905511811024" header="0.31496062992125984" footer="0.31496062992125984"/>
  <pageSetup horizontalDpi="600" verticalDpi="600" orientation="landscape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2019-12-26T19:33:30Z</cp:lastPrinted>
  <dcterms:created xsi:type="dcterms:W3CDTF">2012-11-28T17:54:39Z</dcterms:created>
  <dcterms:modified xsi:type="dcterms:W3CDTF">2020-10-09T18:24:50Z</dcterms:modified>
  <cp:category/>
  <cp:version/>
  <cp:contentType/>
  <cp:contentStatus/>
</cp:coreProperties>
</file>