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<sst xmlns="http://schemas.openxmlformats.org/spreadsheetml/2006/main" count="79" uniqueCount="76">
  <si>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</si>
  <si>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</si>
  <si>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</si>
  <si>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</si>
  <si>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</si>
  <si>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</si>
  <si>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</si>
  <si>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</si>
  <si>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</si>
  <si>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</si>
  <si>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</si>
  <si>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</si>
  <si>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</si>
  <si>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</si>
  <si>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</si>
  <si>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</si>
  <si>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</si>
  <si>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</si>
  <si>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</si>
  <si>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</si>
  <si>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</si>
  <si>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</si>
  <si>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</si>
  <si>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</si>
  <si>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</si>
  <si>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</si>
  <si>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</si>
  <si>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</si>
  <si>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</si>
  <si>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</si>
  <si>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</si>
  <si>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</si>
  <si>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</si>
  <si>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</si>
  <si>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</si>
  <si>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</si>
  <si>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</si>
  <si>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</si>
  <si>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</si>
  <si>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</si>
  <si>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</si>
  <si>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</si>
  <si>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</si>
  <si>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</si>
  <si>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</si>
  <si>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</si>
  <si>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</si>
  <si>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</si>
  <si>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</si>
  <si>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</si>
  <si>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</si>
  <si>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</si>
  <si>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</si>
  <si>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</si>
  <si>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</si>
  <si>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</si>
  <si>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</si>
  <si>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</si>
  <si>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</si>
  <si>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</si>
  <si>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</si>
  <si>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</si>
  <si>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</si>
  <si>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</si>
  <si>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</si>
  <si>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</si>
  <si>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</si>
  <si>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</si>
  <si>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</si>
  <si>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</si>
  <si>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</si>
  <si>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</si>
  <si>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</si>
  <si>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</si>
  <si>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</si>
  <si>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31/10/20 - VENCIMENTO 09/11/20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</si>
</sst>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213860</v>
      </c>
      <c r="C7" s="9">
        <f t="shared" si="0"/>
        <v>139757</v>
      </c>
      <c r="D7" s="9">
        <f t="shared" si="0"/>
        <v>171201</v>
      </c>
      <c r="E7" s="9">
        <f t="shared" si="0"/>
        <v>34617</v>
      </c>
      <c r="F7" s="9">
        <f t="shared" si="0"/>
        <v>115024</v>
      </c>
      <c r="G7" s="9">
        <f t="shared" si="0"/>
        <v>175326</v>
      </c>
      <c r="H7" s="9">
        <f t="shared" si="0"/>
        <v>23229</v>
      </c>
      <c r="I7" s="9">
        <f t="shared" si="0"/>
        <v>143289</v>
      </c>
      <c r="J7" s="9">
        <f t="shared" si="0"/>
        <v>130244</v>
      </c>
      <c r="K7" s="9">
        <f t="shared" si="0"/>
        <v>181676</v>
      </c>
      <c r="L7" s="9">
        <f t="shared" si="0"/>
        <v>143255</v>
      </c>
      <c r="M7" s="9">
        <f t="shared" si="0"/>
        <v>57191</v>
      </c>
      <c r="N7" s="9">
        <f t="shared" si="0"/>
        <v>36537</v>
      </c>
      <c r="O7" s="9">
        <f t="shared" si="0"/>
        <v>1565206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12477</v>
      </c>
      <c r="C8" s="11">
        <f t="shared" si="1"/>
        <v>10938</v>
      </c>
      <c r="D8" s="11">
        <f t="shared" si="1"/>
        <v>10313</v>
      </c>
      <c r="E8" s="11">
        <f t="shared" si="1"/>
        <v>1784</v>
      </c>
      <c r="F8" s="11">
        <f t="shared" si="1"/>
        <v>6433</v>
      </c>
      <c r="G8" s="11">
        <f t="shared" si="1"/>
        <v>10542</v>
      </c>
      <c r="H8" s="11">
        <f t="shared" si="1"/>
        <v>1888</v>
      </c>
      <c r="I8" s="11">
        <f t="shared" si="1"/>
        <v>11825</v>
      </c>
      <c r="J8" s="11">
        <f t="shared" si="1"/>
        <v>8552</v>
      </c>
      <c r="K8" s="11">
        <f t="shared" si="1"/>
        <v>8388</v>
      </c>
      <c r="L8" s="11">
        <f t="shared" si="1"/>
        <v>7068</v>
      </c>
      <c r="M8" s="11">
        <f t="shared" si="1"/>
        <v>3280</v>
      </c>
      <c r="N8" s="11">
        <f t="shared" si="1"/>
        <v>2665</v>
      </c>
      <c r="O8" s="11">
        <f t="shared" si="1"/>
        <v>96153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12477</v>
      </c>
      <c r="C9" s="11">
        <v>10938</v>
      </c>
      <c r="D9" s="11">
        <v>10313</v>
      </c>
      <c r="E9" s="11">
        <v>1784</v>
      </c>
      <c r="F9" s="11">
        <v>6433</v>
      </c>
      <c r="G9" s="11">
        <v>10542</v>
      </c>
      <c r="H9" s="11">
        <v>1888</v>
      </c>
      <c r="I9" s="11">
        <v>11825</v>
      </c>
      <c r="J9" s="11">
        <v>8552</v>
      </c>
      <c r="K9" s="11">
        <v>8380</v>
      </c>
      <c r="L9" s="11">
        <v>7068</v>
      </c>
      <c r="M9" s="11">
        <v>3277</v>
      </c>
      <c r="N9" s="11">
        <v>2665</v>
      </c>
      <c r="O9" s="11">
        <f>SUM(B9:N9)</f>
        <v>96142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8</v>
      </c>
      <c r="L10" s="13">
        <v>0</v>
      </c>
      <c r="M10" s="13">
        <v>3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201383</v>
      </c>
      <c r="C11" s="13">
        <v>128819</v>
      </c>
      <c r="D11" s="13">
        <v>160888</v>
      </c>
      <c r="E11" s="13">
        <v>32833</v>
      </c>
      <c r="F11" s="13">
        <v>108591</v>
      </c>
      <c r="G11" s="13">
        <v>164784</v>
      </c>
      <c r="H11" s="13">
        <v>21341</v>
      </c>
      <c r="I11" s="13">
        <v>131464</v>
      </c>
      <c r="J11" s="13">
        <v>121692</v>
      </c>
      <c r="K11" s="13">
        <v>173288</v>
      </c>
      <c r="L11" s="13">
        <v>136187</v>
      </c>
      <c r="M11" s="13">
        <v>53911</v>
      </c>
      <c r="N11" s="13">
        <v>33872</v>
      </c>
      <c r="O11" s="11">
        <f>SUM(B11:N11)</f>
        <v>1469053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1.5431529097763</v>
      </c>
      <c r="C15" s="19">
        <v>1.593258692909771</v>
      </c>
      <c r="D15" s="19">
        <v>1.618402442502179</v>
      </c>
      <c r="E15" s="19">
        <v>1.186184521571414</v>
      </c>
      <c r="F15" s="19">
        <v>1.959923754638037</v>
      </c>
      <c r="G15" s="19">
        <v>1.95259499290933</v>
      </c>
      <c r="H15" s="19">
        <v>1.829951273987132</v>
      </c>
      <c r="I15" s="19">
        <v>1.629543015509998</v>
      </c>
      <c r="J15" s="19">
        <v>1.666256785783694</v>
      </c>
      <c r="K15" s="19">
        <v>1.577053384985819</v>
      </c>
      <c r="L15" s="19">
        <v>1.725777045739088</v>
      </c>
      <c r="M15" s="19">
        <v>1.733748359641449</v>
      </c>
      <c r="N15" s="19">
        <v>1.662245238073672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759371.5300000001</v>
      </c>
      <c r="C17" s="24">
        <f aca="true" t="shared" si="2" ref="C17:N17">C18+C19+C20+C21+C22+C23+C24+C25</f>
        <v>540361.55</v>
      </c>
      <c r="D17" s="24">
        <f t="shared" si="2"/>
        <v>570238.53</v>
      </c>
      <c r="E17" s="24">
        <f t="shared" si="2"/>
        <v>145312.2</v>
      </c>
      <c r="F17" s="24">
        <f t="shared" si="2"/>
        <v>524163.3600000001</v>
      </c>
      <c r="G17" s="24">
        <f t="shared" si="2"/>
        <v>658337.1699999999</v>
      </c>
      <c r="H17" s="24">
        <f t="shared" si="2"/>
        <v>103530.31</v>
      </c>
      <c r="I17" s="24">
        <f t="shared" si="2"/>
        <v>552495.25</v>
      </c>
      <c r="J17" s="24">
        <f t="shared" si="2"/>
        <v>505654.53</v>
      </c>
      <c r="K17" s="24">
        <f t="shared" si="2"/>
        <v>648217.8400000001</v>
      </c>
      <c r="L17" s="24">
        <f t="shared" si="2"/>
        <v>640065.3500000001</v>
      </c>
      <c r="M17" s="24">
        <f t="shared" si="2"/>
        <v>300710.7</v>
      </c>
      <c r="N17" s="24">
        <f t="shared" si="2"/>
        <v>159644.63999999998</v>
      </c>
      <c r="O17" s="24">
        <f>O18+O19+O20+O21+O22+O23+O24+O25</f>
        <v>6108102.960000002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477806.01</v>
      </c>
      <c r="C18" s="30">
        <f t="shared" si="3"/>
        <v>322489.28</v>
      </c>
      <c r="D18" s="30">
        <f t="shared" si="3"/>
        <v>346373.86</v>
      </c>
      <c r="E18" s="30">
        <f t="shared" si="3"/>
        <v>119812.9</v>
      </c>
      <c r="F18" s="30">
        <f t="shared" si="3"/>
        <v>269639.26</v>
      </c>
      <c r="G18" s="30">
        <f t="shared" si="3"/>
        <v>337870.73</v>
      </c>
      <c r="H18" s="30">
        <f t="shared" si="3"/>
        <v>60021.41</v>
      </c>
      <c r="I18" s="30">
        <f t="shared" si="3"/>
        <v>328017.18</v>
      </c>
      <c r="J18" s="30">
        <f t="shared" si="3"/>
        <v>300095.2</v>
      </c>
      <c r="K18" s="30">
        <f t="shared" si="3"/>
        <v>395944.67</v>
      </c>
      <c r="L18" s="30">
        <f t="shared" si="3"/>
        <v>355329.7</v>
      </c>
      <c r="M18" s="30">
        <f t="shared" si="3"/>
        <v>163880.81</v>
      </c>
      <c r="N18" s="30">
        <f t="shared" si="3"/>
        <v>94616.22</v>
      </c>
      <c r="O18" s="30">
        <f aca="true" t="shared" si="4" ref="O18:O25">SUM(B18:N18)</f>
        <v>3571897.2300000004</v>
      </c>
    </row>
    <row r="19" spans="1:23" ht="18.75" customHeight="1">
      <c r="A19" s="26" t="s">
        <v>35</v>
      </c>
      <c r="B19" s="30">
        <f>IF(B15&lt;&gt;0,ROUND((B15-1)*B18,2),0)</f>
        <v>259521.72</v>
      </c>
      <c r="C19" s="30">
        <f aca="true" t="shared" si="5" ref="C19:N19">IF(C15&lt;&gt;0,ROUND((C15-1)*C18,2),0)</f>
        <v>191319.57</v>
      </c>
      <c r="D19" s="30">
        <f t="shared" si="5"/>
        <v>214198.44</v>
      </c>
      <c r="E19" s="30">
        <f t="shared" si="5"/>
        <v>22307.31</v>
      </c>
      <c r="F19" s="30">
        <f t="shared" si="5"/>
        <v>258833.13</v>
      </c>
      <c r="G19" s="30">
        <f t="shared" si="5"/>
        <v>321853.97</v>
      </c>
      <c r="H19" s="30">
        <f t="shared" si="5"/>
        <v>49814.85</v>
      </c>
      <c r="I19" s="30">
        <f t="shared" si="5"/>
        <v>206500.92</v>
      </c>
      <c r="J19" s="30">
        <f t="shared" si="5"/>
        <v>199940.46</v>
      </c>
      <c r="K19" s="30">
        <f t="shared" si="5"/>
        <v>228481.21</v>
      </c>
      <c r="L19" s="30">
        <f t="shared" si="5"/>
        <v>257890.14</v>
      </c>
      <c r="M19" s="30">
        <f t="shared" si="5"/>
        <v>120247.28</v>
      </c>
      <c r="N19" s="30">
        <f t="shared" si="5"/>
        <v>62659.14</v>
      </c>
      <c r="O19" s="30">
        <f t="shared" si="4"/>
        <v>2393568.14</v>
      </c>
      <c r="W19" s="62"/>
    </row>
    <row r="20" spans="1:15" ht="18.75" customHeight="1">
      <c r="A20" s="26" t="s">
        <v>36</v>
      </c>
      <c r="B20" s="30">
        <v>26759.88</v>
      </c>
      <c r="C20" s="30">
        <v>19679.83</v>
      </c>
      <c r="D20" s="30">
        <v>12113.86</v>
      </c>
      <c r="E20" s="30">
        <v>4511.35</v>
      </c>
      <c r="F20" s="30">
        <v>10642.81</v>
      </c>
      <c r="G20" s="30">
        <v>15578.72</v>
      </c>
      <c r="H20" s="30">
        <v>2415.4</v>
      </c>
      <c r="I20" s="30">
        <v>11697.6</v>
      </c>
      <c r="J20" s="30">
        <v>14373.46</v>
      </c>
      <c r="K20" s="30">
        <v>23139.28</v>
      </c>
      <c r="L20" s="30">
        <v>24054.54</v>
      </c>
      <c r="M20" s="30">
        <v>8381.51</v>
      </c>
      <c r="N20" s="30">
        <v>4146.67</v>
      </c>
      <c r="O20" s="30">
        <f t="shared" si="4"/>
        <v>177494.91000000003</v>
      </c>
    </row>
    <row r="21" spans="1:15" ht="18.75" customHeight="1">
      <c r="A21" s="26" t="s">
        <v>37</v>
      </c>
      <c r="B21" s="30">
        <v>2647.54</v>
      </c>
      <c r="C21" s="30">
        <v>2647.54</v>
      </c>
      <c r="D21" s="30">
        <v>1323.77</v>
      </c>
      <c r="E21" s="30">
        <v>0</v>
      </c>
      <c r="F21" s="30">
        <v>1323.77</v>
      </c>
      <c r="G21" s="30">
        <v>1323.77</v>
      </c>
      <c r="H21" s="30">
        <v>0</v>
      </c>
      <c r="I21" s="30">
        <v>0</v>
      </c>
      <c r="J21" s="30">
        <v>1323.77</v>
      </c>
      <c r="K21" s="30">
        <v>1323.77</v>
      </c>
      <c r="L21" s="30">
        <v>1323.77</v>
      </c>
      <c r="M21" s="30">
        <v>1323.77</v>
      </c>
      <c r="N21" s="30">
        <v>1323.77</v>
      </c>
      <c r="O21" s="30">
        <f t="shared" si="4"/>
        <v>15885.240000000003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-534.73</v>
      </c>
      <c r="C23" s="30">
        <v>-1803.12</v>
      </c>
      <c r="D23" s="30">
        <v>0</v>
      </c>
      <c r="E23" s="30">
        <v>-143.74</v>
      </c>
      <c r="F23" s="30">
        <v>-233.61</v>
      </c>
      <c r="G23" s="30">
        <v>-756.27</v>
      </c>
      <c r="H23" s="30">
        <v>-1873.35</v>
      </c>
      <c r="I23" s="30">
        <v>-456.96</v>
      </c>
      <c r="J23" s="30">
        <v>-2470.08</v>
      </c>
      <c r="K23" s="30">
        <v>0</v>
      </c>
      <c r="L23" s="30">
        <v>0</v>
      </c>
      <c r="M23" s="30">
        <v>-68.35</v>
      </c>
      <c r="N23" s="30">
        <v>0</v>
      </c>
      <c r="O23" s="30">
        <f t="shared" si="4"/>
        <v>-8340.210000000001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-43257.82</v>
      </c>
      <c r="C24" s="30">
        <v>-30603.84</v>
      </c>
      <c r="D24" s="30">
        <v>-30635.27</v>
      </c>
      <c r="E24" s="30">
        <v>-8020.46</v>
      </c>
      <c r="F24" s="30">
        <v>-30593.92</v>
      </c>
      <c r="G24" s="30">
        <v>-39176.31</v>
      </c>
      <c r="H24" s="30">
        <v>-6848</v>
      </c>
      <c r="I24" s="30">
        <v>-29799.03</v>
      </c>
      <c r="J24" s="30">
        <v>-29488.32</v>
      </c>
      <c r="K24" s="30">
        <v>-36465.64</v>
      </c>
      <c r="L24" s="30">
        <v>-34231.38</v>
      </c>
      <c r="M24" s="30">
        <v>-18444.32</v>
      </c>
      <c r="N24" s="30">
        <v>-10485.75</v>
      </c>
      <c r="O24" s="30">
        <f t="shared" si="4"/>
        <v>-348050.06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26863.87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7384.59</v>
      </c>
      <c r="O25" s="30">
        <f t="shared" si="4"/>
        <v>305647.7100000001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-54898.8</v>
      </c>
      <c r="C27" s="30">
        <f>+C28+C30+C41+C42+C45-C46</f>
        <v>-48127.2</v>
      </c>
      <c r="D27" s="30">
        <f t="shared" si="6"/>
        <v>-45377.2</v>
      </c>
      <c r="E27" s="30">
        <f t="shared" si="6"/>
        <v>-7849.6</v>
      </c>
      <c r="F27" s="30">
        <f t="shared" si="6"/>
        <v>-28305.2</v>
      </c>
      <c r="G27" s="30">
        <f t="shared" si="6"/>
        <v>-46384.8</v>
      </c>
      <c r="H27" s="30">
        <f t="shared" si="6"/>
        <v>-8307.2</v>
      </c>
      <c r="I27" s="30">
        <f t="shared" si="6"/>
        <v>-52030</v>
      </c>
      <c r="J27" s="30">
        <f t="shared" si="6"/>
        <v>-37628.8</v>
      </c>
      <c r="K27" s="30">
        <f t="shared" si="6"/>
        <v>-36872</v>
      </c>
      <c r="L27" s="30">
        <f t="shared" si="6"/>
        <v>-31099.2</v>
      </c>
      <c r="M27" s="30">
        <f t="shared" si="6"/>
        <v>-14418.8</v>
      </c>
      <c r="N27" s="30">
        <f t="shared" si="6"/>
        <v>-11726</v>
      </c>
      <c r="O27" s="30">
        <f t="shared" si="6"/>
        <v>-423024.80000000005</v>
      </c>
    </row>
    <row r="28" spans="1:15" ht="18.75" customHeight="1">
      <c r="A28" s="26" t="s">
        <v>40</v>
      </c>
      <c r="B28" s="31">
        <f>+B29</f>
        <v>-54898.8</v>
      </c>
      <c r="C28" s="31">
        <f>+C29</f>
        <v>-48127.2</v>
      </c>
      <c r="D28" s="31">
        <f aca="true" t="shared" si="7" ref="D28:O28">+D29</f>
        <v>-45377.2</v>
      </c>
      <c r="E28" s="31">
        <f t="shared" si="7"/>
        <v>-7849.6</v>
      </c>
      <c r="F28" s="31">
        <f t="shared" si="7"/>
        <v>-28305.2</v>
      </c>
      <c r="G28" s="31">
        <f t="shared" si="7"/>
        <v>-46384.8</v>
      </c>
      <c r="H28" s="31">
        <f t="shared" si="7"/>
        <v>-8307.2</v>
      </c>
      <c r="I28" s="31">
        <f t="shared" si="7"/>
        <v>-52030</v>
      </c>
      <c r="J28" s="31">
        <f t="shared" si="7"/>
        <v>-37628.8</v>
      </c>
      <c r="K28" s="31">
        <f t="shared" si="7"/>
        <v>-36872</v>
      </c>
      <c r="L28" s="31">
        <f t="shared" si="7"/>
        <v>-31099.2</v>
      </c>
      <c r="M28" s="31">
        <f t="shared" si="7"/>
        <v>-14418.8</v>
      </c>
      <c r="N28" s="31">
        <f t="shared" si="7"/>
        <v>-11726</v>
      </c>
      <c r="O28" s="31">
        <f t="shared" si="7"/>
        <v>-423024.80000000005</v>
      </c>
    </row>
    <row r="29" spans="1:26" ht="18.75" customHeight="1">
      <c r="A29" s="27" t="s">
        <v>41</v>
      </c>
      <c r="B29" s="16">
        <f>ROUND((-B9)*$G$3,2)</f>
        <v>-54898.8</v>
      </c>
      <c r="C29" s="16">
        <f aca="true" t="shared" si="8" ref="C29:N29">ROUND((-C9)*$G$3,2)</f>
        <v>-48127.2</v>
      </c>
      <c r="D29" s="16">
        <f t="shared" si="8"/>
        <v>-45377.2</v>
      </c>
      <c r="E29" s="16">
        <f t="shared" si="8"/>
        <v>-7849.6</v>
      </c>
      <c r="F29" s="16">
        <f t="shared" si="8"/>
        <v>-28305.2</v>
      </c>
      <c r="G29" s="16">
        <f t="shared" si="8"/>
        <v>-46384.8</v>
      </c>
      <c r="H29" s="16">
        <f t="shared" si="8"/>
        <v>-8307.2</v>
      </c>
      <c r="I29" s="16">
        <f t="shared" si="8"/>
        <v>-52030</v>
      </c>
      <c r="J29" s="16">
        <f t="shared" si="8"/>
        <v>-37628.8</v>
      </c>
      <c r="K29" s="16">
        <f t="shared" si="8"/>
        <v>-36872</v>
      </c>
      <c r="L29" s="16">
        <f t="shared" si="8"/>
        <v>-31099.2</v>
      </c>
      <c r="M29" s="16">
        <f t="shared" si="8"/>
        <v>-14418.8</v>
      </c>
      <c r="N29" s="16">
        <f t="shared" si="8"/>
        <v>-11726</v>
      </c>
      <c r="O29" s="32">
        <f aca="true" t="shared" si="9" ref="O29:O46">SUM(B29:N29)</f>
        <v>-423024.80000000005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704472.7300000001</v>
      </c>
      <c r="C44" s="36">
        <f t="shared" si="11"/>
        <v>492234.35000000003</v>
      </c>
      <c r="D44" s="36">
        <f t="shared" si="11"/>
        <v>524861.3300000001</v>
      </c>
      <c r="E44" s="36">
        <f t="shared" si="11"/>
        <v>137462.6</v>
      </c>
      <c r="F44" s="36">
        <f t="shared" si="11"/>
        <v>495858.1600000001</v>
      </c>
      <c r="G44" s="36">
        <f t="shared" si="11"/>
        <v>611952.3699999999</v>
      </c>
      <c r="H44" s="36">
        <f t="shared" si="11"/>
        <v>95223.11</v>
      </c>
      <c r="I44" s="36">
        <f t="shared" si="11"/>
        <v>500465.25</v>
      </c>
      <c r="J44" s="36">
        <f t="shared" si="11"/>
        <v>468025.73000000004</v>
      </c>
      <c r="K44" s="36">
        <f t="shared" si="11"/>
        <v>611345.8400000001</v>
      </c>
      <c r="L44" s="36">
        <f t="shared" si="11"/>
        <v>608966.1500000001</v>
      </c>
      <c r="M44" s="36">
        <f t="shared" si="11"/>
        <v>286291.9</v>
      </c>
      <c r="N44" s="36">
        <f t="shared" si="11"/>
        <v>147918.63999999998</v>
      </c>
      <c r="O44" s="36">
        <f>SUM(B44:N44)</f>
        <v>5685078.16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704472.74</v>
      </c>
      <c r="C50" s="51">
        <f t="shared" si="12"/>
        <v>492234.34</v>
      </c>
      <c r="D50" s="51">
        <f t="shared" si="12"/>
        <v>524861.34</v>
      </c>
      <c r="E50" s="51">
        <f t="shared" si="12"/>
        <v>137462.6</v>
      </c>
      <c r="F50" s="51">
        <f t="shared" si="12"/>
        <v>495858.16</v>
      </c>
      <c r="G50" s="51">
        <f t="shared" si="12"/>
        <v>611952.37</v>
      </c>
      <c r="H50" s="51">
        <f t="shared" si="12"/>
        <v>95223.11</v>
      </c>
      <c r="I50" s="51">
        <f t="shared" si="12"/>
        <v>500465.25</v>
      </c>
      <c r="J50" s="51">
        <f t="shared" si="12"/>
        <v>468025.73</v>
      </c>
      <c r="K50" s="51">
        <f t="shared" si="12"/>
        <v>611345.85</v>
      </c>
      <c r="L50" s="51">
        <f t="shared" si="12"/>
        <v>608966.15</v>
      </c>
      <c r="M50" s="51">
        <f t="shared" si="12"/>
        <v>286291.9</v>
      </c>
      <c r="N50" s="51">
        <f t="shared" si="12"/>
        <v>147918.63</v>
      </c>
      <c r="O50" s="36">
        <f t="shared" si="12"/>
        <v>5685078.170000001</v>
      </c>
      <c r="Q50"/>
    </row>
    <row r="51" spans="1:18" ht="18.75" customHeight="1">
      <c r="A51" s="26" t="s">
        <v>59</v>
      </c>
      <c r="B51" s="51">
        <v>590905.29</v>
      </c>
      <c r="C51" s="51">
        <v>364665.77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955571.06</v>
      </c>
      <c r="P51"/>
      <c r="Q51"/>
      <c r="R51" s="43"/>
    </row>
    <row r="52" spans="1:16" ht="18.75" customHeight="1">
      <c r="A52" s="26" t="s">
        <v>60</v>
      </c>
      <c r="B52" s="51">
        <v>113567.45</v>
      </c>
      <c r="C52" s="51">
        <v>127568.57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241136.02000000002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524861.34</v>
      </c>
      <c r="E53" s="52">
        <v>0</v>
      </c>
      <c r="F53" s="52">
        <v>0</v>
      </c>
      <c r="G53" s="52">
        <v>0</v>
      </c>
      <c r="H53" s="51">
        <v>95223.11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620084.45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137462.6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137462.6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495858.16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495858.16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611952.37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611952.37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500465.25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500465.25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468025.73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468025.73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611345.85</v>
      </c>
      <c r="L59" s="31">
        <v>608966.15</v>
      </c>
      <c r="M59" s="52">
        <v>0</v>
      </c>
      <c r="N59" s="52">
        <v>0</v>
      </c>
      <c r="O59" s="36">
        <f t="shared" si="13"/>
        <v>1220312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286291.9</v>
      </c>
      <c r="N60" s="52">
        <v>0</v>
      </c>
      <c r="O60" s="36">
        <f t="shared" si="13"/>
        <v>286291.9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147918.63</v>
      </c>
      <c r="O61" s="55">
        <f t="shared" si="13"/>
        <v>147918.63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2020-11-06T18:22:50Z</dcterms:modified>
  <cp:category/>
  <cp:version/>
  <cp:contentType/>
  <cp:contentStatus/>
</cp:coreProperties>
</file>