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<sst xmlns="http://schemas.openxmlformats.org/spreadsheetml/2006/main" count="79" uniqueCount="76">
  <si>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</si>
  <si>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</si>
  <si>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</si>
  <si>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</si>
  <si>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</si>
  <si>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</si>
  <si>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</si>
  <si>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</si>
  <si>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</si>
  <si>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</si>
  <si>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</si>
  <si>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</si>
  <si>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</si>
  <si>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</si>
  <si>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</si>
  <si>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</si>
  <si>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</si>
  <si>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</si>
  <si>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</si>
  <si>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</si>
  <si>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</si>
  <si>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</si>
  <si>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</si>
  <si>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</si>
  <si>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</si>
  <si>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</si>
  <si>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</si>
  <si>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</si>
  <si>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</si>
  <si>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</si>
  <si>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</si>
  <si>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</si>
  <si>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</si>
  <si>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</si>
  <si>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</si>
  <si>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</si>
  <si>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</si>
  <si>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</si>
  <si>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</si>
  <si>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</si>
  <si>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</si>
  <si>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</si>
  <si>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</si>
  <si>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</si>
  <si>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</si>
  <si>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</si>
  <si>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</si>
  <si>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</si>
  <si>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</si>
  <si>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</si>
  <si>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</si>
  <si>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</si>
  <si>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</si>
  <si>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</si>
  <si>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</si>
  <si>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</si>
  <si>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</si>
  <si>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</si>
  <si>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</si>
  <si>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</si>
  <si>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</si>
  <si>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</si>
  <si>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</si>
  <si>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</si>
  <si>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</si>
  <si>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</si>
  <si>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</si>
  <si>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</si>
  <si>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</si>
  <si>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</si>
  <si>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</si>
  <si>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</si>
  <si>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</si>
  <si>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30/10/20 - VENCIMENTO 09/11/20</t>
  </si>
  <si>
    <t>5.3. Revisão de Remuneração pelo Transporte Coletivo (1)</t>
  </si>
  <si>
    <t>Nota: (1) Remuneração frota parada mês de outubro/20.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</si>
</sst>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275547</v>
      </c>
      <c r="C7" s="9">
        <f t="shared" si="0"/>
        <v>188344</v>
      </c>
      <c r="D7" s="9">
        <f t="shared" si="0"/>
        <v>213318</v>
      </c>
      <c r="E7" s="9">
        <f t="shared" si="0"/>
        <v>43252</v>
      </c>
      <c r="F7" s="9">
        <f t="shared" si="0"/>
        <v>152957</v>
      </c>
      <c r="G7" s="9">
        <f t="shared" si="0"/>
        <v>250785</v>
      </c>
      <c r="H7" s="9">
        <f t="shared" si="0"/>
        <v>38607</v>
      </c>
      <c r="I7" s="9">
        <f t="shared" si="0"/>
        <v>189685</v>
      </c>
      <c r="J7" s="9">
        <f t="shared" si="0"/>
        <v>174055</v>
      </c>
      <c r="K7" s="9">
        <f t="shared" si="0"/>
        <v>243009</v>
      </c>
      <c r="L7" s="9">
        <f t="shared" si="0"/>
        <v>181125</v>
      </c>
      <c r="M7" s="9">
        <f t="shared" si="0"/>
        <v>84072</v>
      </c>
      <c r="N7" s="9">
        <f t="shared" si="0"/>
        <v>54992</v>
      </c>
      <c r="O7" s="9">
        <f t="shared" si="0"/>
        <v>2089748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13575</v>
      </c>
      <c r="C8" s="11">
        <f t="shared" si="1"/>
        <v>12036</v>
      </c>
      <c r="D8" s="11">
        <f t="shared" si="1"/>
        <v>10083</v>
      </c>
      <c r="E8" s="11">
        <f t="shared" si="1"/>
        <v>1688</v>
      </c>
      <c r="F8" s="11">
        <f t="shared" si="1"/>
        <v>6826</v>
      </c>
      <c r="G8" s="11">
        <f t="shared" si="1"/>
        <v>11802</v>
      </c>
      <c r="H8" s="11">
        <f t="shared" si="1"/>
        <v>2450</v>
      </c>
      <c r="I8" s="11">
        <f t="shared" si="1"/>
        <v>12777</v>
      </c>
      <c r="J8" s="11">
        <f t="shared" si="1"/>
        <v>9476</v>
      </c>
      <c r="K8" s="11">
        <f t="shared" si="1"/>
        <v>8612</v>
      </c>
      <c r="L8" s="11">
        <f t="shared" si="1"/>
        <v>6975</v>
      </c>
      <c r="M8" s="11">
        <f t="shared" si="1"/>
        <v>4124</v>
      </c>
      <c r="N8" s="11">
        <f t="shared" si="1"/>
        <v>3319</v>
      </c>
      <c r="O8" s="11">
        <f t="shared" si="1"/>
        <v>103743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13575</v>
      </c>
      <c r="C9" s="11">
        <v>12036</v>
      </c>
      <c r="D9" s="11">
        <v>10083</v>
      </c>
      <c r="E9" s="11">
        <v>1688</v>
      </c>
      <c r="F9" s="11">
        <v>6826</v>
      </c>
      <c r="G9" s="11">
        <v>11802</v>
      </c>
      <c r="H9" s="11">
        <v>2450</v>
      </c>
      <c r="I9" s="11">
        <v>12772</v>
      </c>
      <c r="J9" s="11">
        <v>9476</v>
      </c>
      <c r="K9" s="11">
        <v>8609</v>
      </c>
      <c r="L9" s="11">
        <v>6975</v>
      </c>
      <c r="M9" s="11">
        <v>4117</v>
      </c>
      <c r="N9" s="11">
        <v>3319</v>
      </c>
      <c r="O9" s="11">
        <f>SUM(B9:N9)</f>
        <v>103728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3</v>
      </c>
      <c r="L10" s="13">
        <v>0</v>
      </c>
      <c r="M10" s="13">
        <v>7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261972</v>
      </c>
      <c r="C11" s="13">
        <v>176308</v>
      </c>
      <c r="D11" s="13">
        <v>203235</v>
      </c>
      <c r="E11" s="13">
        <v>41564</v>
      </c>
      <c r="F11" s="13">
        <v>146131</v>
      </c>
      <c r="G11" s="13">
        <v>238983</v>
      </c>
      <c r="H11" s="13">
        <v>36157</v>
      </c>
      <c r="I11" s="13">
        <v>176908</v>
      </c>
      <c r="J11" s="13">
        <v>164579</v>
      </c>
      <c r="K11" s="13">
        <v>234397</v>
      </c>
      <c r="L11" s="13">
        <v>174150</v>
      </c>
      <c r="M11" s="13">
        <v>79948</v>
      </c>
      <c r="N11" s="13">
        <v>51673</v>
      </c>
      <c r="O11" s="11">
        <f>SUM(B11:N11)</f>
        <v>1986005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1.55654835341452</v>
      </c>
      <c r="C15" s="19">
        <v>1.66912814303021</v>
      </c>
      <c r="D15" s="19">
        <v>1.524961189059014</v>
      </c>
      <c r="E15" s="19">
        <v>1.175593589215866</v>
      </c>
      <c r="F15" s="19">
        <v>1.97392321999094</v>
      </c>
      <c r="G15" s="19">
        <v>1.959880795377931</v>
      </c>
      <c r="H15" s="19">
        <v>2.110045858589559</v>
      </c>
      <c r="I15" s="19">
        <v>1.648850417318631</v>
      </c>
      <c r="J15" s="19">
        <v>1.694774608204824</v>
      </c>
      <c r="K15" s="19">
        <v>1.553293649446317</v>
      </c>
      <c r="L15" s="19">
        <v>1.686955919343074</v>
      </c>
      <c r="M15" s="19">
        <v>1.727054389937106</v>
      </c>
      <c r="N15" s="19">
        <v>1.662245238073672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987606.34</v>
      </c>
      <c r="C17" s="24">
        <f aca="true" t="shared" si="2" ref="C17:N17">C18+C19+C20+C21+C22+C23+C24+C25</f>
        <v>757219.51</v>
      </c>
      <c r="D17" s="24">
        <f t="shared" si="2"/>
        <v>670465.4799999999</v>
      </c>
      <c r="E17" s="24">
        <f t="shared" si="2"/>
        <v>180294.65000000002</v>
      </c>
      <c r="F17" s="24">
        <f t="shared" si="2"/>
        <v>707402.85</v>
      </c>
      <c r="G17" s="24">
        <f t="shared" si="2"/>
        <v>952621.4900000001</v>
      </c>
      <c r="H17" s="24">
        <f t="shared" si="2"/>
        <v>205933.55999999997</v>
      </c>
      <c r="I17" s="24">
        <f t="shared" si="2"/>
        <v>736476.2799999999</v>
      </c>
      <c r="J17" s="24">
        <f t="shared" si="2"/>
        <v>692488.9500000001</v>
      </c>
      <c r="K17" s="24">
        <f t="shared" si="2"/>
        <v>854937.9700000001</v>
      </c>
      <c r="L17" s="24">
        <f t="shared" si="2"/>
        <v>790336.8599999999</v>
      </c>
      <c r="M17" s="24">
        <f t="shared" si="2"/>
        <v>435849.78</v>
      </c>
      <c r="N17" s="24">
        <f t="shared" si="2"/>
        <v>241944.93</v>
      </c>
      <c r="O17" s="24">
        <f>O18+O19+O20+O21+O22+O23+O24+O25</f>
        <v>8213578.650000002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615627.11</v>
      </c>
      <c r="C18" s="30">
        <f t="shared" si="3"/>
        <v>434603.78</v>
      </c>
      <c r="D18" s="30">
        <f t="shared" si="3"/>
        <v>431584.98</v>
      </c>
      <c r="E18" s="30">
        <f t="shared" si="3"/>
        <v>149699.5</v>
      </c>
      <c r="F18" s="30">
        <f t="shared" si="3"/>
        <v>358561.8</v>
      </c>
      <c r="G18" s="30">
        <f t="shared" si="3"/>
        <v>483287.77</v>
      </c>
      <c r="H18" s="30">
        <f t="shared" si="3"/>
        <v>99756.63</v>
      </c>
      <c r="I18" s="30">
        <f t="shared" si="3"/>
        <v>434226.9</v>
      </c>
      <c r="J18" s="30">
        <f t="shared" si="3"/>
        <v>401040.13</v>
      </c>
      <c r="K18" s="30">
        <f t="shared" si="3"/>
        <v>529613.81</v>
      </c>
      <c r="L18" s="30">
        <f t="shared" si="3"/>
        <v>449262.45</v>
      </c>
      <c r="M18" s="30">
        <f t="shared" si="3"/>
        <v>240908.32</v>
      </c>
      <c r="N18" s="30">
        <f t="shared" si="3"/>
        <v>142407.28</v>
      </c>
      <c r="O18" s="30">
        <f aca="true" t="shared" si="4" ref="O18:O25">SUM(B18:N18)</f>
        <v>4770580.460000001</v>
      </c>
    </row>
    <row r="19" spans="1:23" ht="18.75" customHeight="1">
      <c r="A19" s="26" t="s">
        <v>35</v>
      </c>
      <c r="B19" s="30">
        <f>IF(B15&lt;&gt;0,ROUND((B15-1)*B18,2),0)</f>
        <v>342626.25</v>
      </c>
      <c r="C19" s="30">
        <f aca="true" t="shared" si="5" ref="C19:N19">IF(C15&lt;&gt;0,ROUND((C15-1)*C18,2),0)</f>
        <v>290805.62</v>
      </c>
      <c r="D19" s="30">
        <f t="shared" si="5"/>
        <v>226565.36</v>
      </c>
      <c r="E19" s="30">
        <f t="shared" si="5"/>
        <v>26286.27</v>
      </c>
      <c r="F19" s="30">
        <f t="shared" si="5"/>
        <v>349211.66</v>
      </c>
      <c r="G19" s="30">
        <f t="shared" si="5"/>
        <v>463898.65</v>
      </c>
      <c r="H19" s="30">
        <f t="shared" si="5"/>
        <v>110734.43</v>
      </c>
      <c r="I19" s="30">
        <f t="shared" si="5"/>
        <v>281748.31</v>
      </c>
      <c r="J19" s="30">
        <f t="shared" si="5"/>
        <v>278632.5</v>
      </c>
      <c r="K19" s="30">
        <f t="shared" si="5"/>
        <v>293031.96</v>
      </c>
      <c r="L19" s="30">
        <f t="shared" si="5"/>
        <v>308623.5</v>
      </c>
      <c r="M19" s="30">
        <f t="shared" si="5"/>
        <v>175153.45</v>
      </c>
      <c r="N19" s="30">
        <f t="shared" si="5"/>
        <v>94308.54</v>
      </c>
      <c r="O19" s="30">
        <f t="shared" si="4"/>
        <v>3241626.5</v>
      </c>
      <c r="W19" s="62"/>
    </row>
    <row r="20" spans="1:15" ht="18.75" customHeight="1">
      <c r="A20" s="26" t="s">
        <v>36</v>
      </c>
      <c r="B20" s="30">
        <v>34028.08</v>
      </c>
      <c r="C20" s="30">
        <v>24790.69</v>
      </c>
      <c r="D20" s="30">
        <v>14978.22</v>
      </c>
      <c r="E20" s="30">
        <v>5632.14</v>
      </c>
      <c r="F20" s="30">
        <v>14552.4</v>
      </c>
      <c r="G20" s="30">
        <v>22385.81</v>
      </c>
      <c r="H20" s="30">
        <v>3969.3</v>
      </c>
      <c r="I20" s="30">
        <v>14173.7</v>
      </c>
      <c r="J20" s="30">
        <v>21508.31</v>
      </c>
      <c r="K20" s="30">
        <v>31641.67</v>
      </c>
      <c r="L20" s="30">
        <v>29745.1</v>
      </c>
      <c r="M20" s="30">
        <v>11587.9</v>
      </c>
      <c r="N20" s="30">
        <v>7006.41</v>
      </c>
      <c r="O20" s="30">
        <f t="shared" si="4"/>
        <v>235999.73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-152.78</v>
      </c>
      <c r="C23" s="30">
        <v>-225.39</v>
      </c>
      <c r="D23" s="30">
        <v>-1989.52</v>
      </c>
      <c r="E23" s="30">
        <v>-215.61</v>
      </c>
      <c r="F23" s="30">
        <v>0</v>
      </c>
      <c r="G23" s="30">
        <v>-672.24</v>
      </c>
      <c r="H23" s="30">
        <v>-651.6</v>
      </c>
      <c r="I23" s="30">
        <v>0</v>
      </c>
      <c r="J23" s="30">
        <v>-1929.75</v>
      </c>
      <c r="K23" s="30">
        <v>-544.48</v>
      </c>
      <c r="L23" s="30">
        <v>-835.34</v>
      </c>
      <c r="M23" s="30">
        <v>-205.05</v>
      </c>
      <c r="N23" s="30">
        <v>0</v>
      </c>
      <c r="O23" s="30">
        <f t="shared" si="4"/>
        <v>-7421.759999999999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-43598.97</v>
      </c>
      <c r="C24" s="30">
        <v>-32035.2</v>
      </c>
      <c r="D24" s="30">
        <v>-28861.29</v>
      </c>
      <c r="E24" s="30">
        <v>-7952.49</v>
      </c>
      <c r="F24" s="30">
        <v>-30798.79</v>
      </c>
      <c r="G24" s="30">
        <v>-39244.92</v>
      </c>
      <c r="H24" s="30">
        <v>-7875.2</v>
      </c>
      <c r="I24" s="30">
        <v>-30208.17</v>
      </c>
      <c r="J24" s="30">
        <v>-29966.14</v>
      </c>
      <c r="K24" s="30">
        <v>-35923.4</v>
      </c>
      <c r="L24" s="30">
        <v>-33481.29</v>
      </c>
      <c r="M24" s="30">
        <v>-18308.7</v>
      </c>
      <c r="N24" s="30">
        <v>-10485.75</v>
      </c>
      <c r="O24" s="30">
        <f t="shared" si="4"/>
        <v>-348740.31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36428.93</v>
      </c>
      <c r="C25" s="30">
        <v>36632.29</v>
      </c>
      <c r="D25" s="30">
        <v>26863.87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7384.59</v>
      </c>
      <c r="O25" s="30">
        <f t="shared" si="4"/>
        <v>305647.7100000001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1075571.6800000002</v>
      </c>
      <c r="C27" s="30">
        <f>+C28+C30+C41+C42+C45-C46</f>
        <v>908055.9700000001</v>
      </c>
      <c r="D27" s="30">
        <f t="shared" si="6"/>
        <v>321069.56000000006</v>
      </c>
      <c r="E27" s="30">
        <f t="shared" si="6"/>
        <v>332709.33999999997</v>
      </c>
      <c r="F27" s="30">
        <f t="shared" si="6"/>
        <v>290804.99000000005</v>
      </c>
      <c r="G27" s="30">
        <f t="shared" si="6"/>
        <v>1062617.9199999997</v>
      </c>
      <c r="H27" s="30">
        <f t="shared" si="6"/>
        <v>34878.30000000002</v>
      </c>
      <c r="I27" s="30">
        <f t="shared" si="6"/>
        <v>663582.1700000002</v>
      </c>
      <c r="J27" s="30">
        <f t="shared" si="6"/>
        <v>469976.27999999997</v>
      </c>
      <c r="K27" s="30">
        <f t="shared" si="6"/>
        <v>979161.3099999998</v>
      </c>
      <c r="L27" s="30">
        <f t="shared" si="6"/>
        <v>1032052.6499999999</v>
      </c>
      <c r="M27" s="30">
        <f t="shared" si="6"/>
        <v>424040.27999999997</v>
      </c>
      <c r="N27" s="30">
        <f t="shared" si="6"/>
        <v>4363.4400000000005</v>
      </c>
      <c r="O27" s="30">
        <f t="shared" si="6"/>
        <v>7598883.890000001</v>
      </c>
    </row>
    <row r="28" spans="1:15" ht="18.75" customHeight="1">
      <c r="A28" s="26" t="s">
        <v>40</v>
      </c>
      <c r="B28" s="31">
        <f>+B29</f>
        <v>-59730</v>
      </c>
      <c r="C28" s="31">
        <f>+C29</f>
        <v>-52958.4</v>
      </c>
      <c r="D28" s="31">
        <f aca="true" t="shared" si="7" ref="D28:O28">+D29</f>
        <v>-44365.2</v>
      </c>
      <c r="E28" s="31">
        <f t="shared" si="7"/>
        <v>-7427.2</v>
      </c>
      <c r="F28" s="31">
        <f t="shared" si="7"/>
        <v>-30034.4</v>
      </c>
      <c r="G28" s="31">
        <f t="shared" si="7"/>
        <v>-51928.8</v>
      </c>
      <c r="H28" s="31">
        <f t="shared" si="7"/>
        <v>-10780</v>
      </c>
      <c r="I28" s="31">
        <f t="shared" si="7"/>
        <v>-56196.8</v>
      </c>
      <c r="J28" s="31">
        <f t="shared" si="7"/>
        <v>-41694.4</v>
      </c>
      <c r="K28" s="31">
        <f t="shared" si="7"/>
        <v>-37879.6</v>
      </c>
      <c r="L28" s="31">
        <f t="shared" si="7"/>
        <v>-30690</v>
      </c>
      <c r="M28" s="31">
        <f t="shared" si="7"/>
        <v>-18114.8</v>
      </c>
      <c r="N28" s="31">
        <f t="shared" si="7"/>
        <v>-14603.6</v>
      </c>
      <c r="O28" s="31">
        <f t="shared" si="7"/>
        <v>-456403.19999999995</v>
      </c>
    </row>
    <row r="29" spans="1:26" ht="18.75" customHeight="1">
      <c r="A29" s="27" t="s">
        <v>41</v>
      </c>
      <c r="B29" s="16">
        <f>ROUND((-B9)*$G$3,2)</f>
        <v>-59730</v>
      </c>
      <c r="C29" s="16">
        <f aca="true" t="shared" si="8" ref="C29:N29">ROUND((-C9)*$G$3,2)</f>
        <v>-52958.4</v>
      </c>
      <c r="D29" s="16">
        <f t="shared" si="8"/>
        <v>-44365.2</v>
      </c>
      <c r="E29" s="16">
        <f t="shared" si="8"/>
        <v>-7427.2</v>
      </c>
      <c r="F29" s="16">
        <f t="shared" si="8"/>
        <v>-30034.4</v>
      </c>
      <c r="G29" s="16">
        <f t="shared" si="8"/>
        <v>-51928.8</v>
      </c>
      <c r="H29" s="16">
        <f t="shared" si="8"/>
        <v>-10780</v>
      </c>
      <c r="I29" s="16">
        <f t="shared" si="8"/>
        <v>-56196.8</v>
      </c>
      <c r="J29" s="16">
        <f t="shared" si="8"/>
        <v>-41694.4</v>
      </c>
      <c r="K29" s="16">
        <f t="shared" si="8"/>
        <v>-37879.6</v>
      </c>
      <c r="L29" s="16">
        <f t="shared" si="8"/>
        <v>-30690</v>
      </c>
      <c r="M29" s="16">
        <f t="shared" si="8"/>
        <v>-18114.8</v>
      </c>
      <c r="N29" s="16">
        <f t="shared" si="8"/>
        <v>-14603.6</v>
      </c>
      <c r="O29" s="32">
        <f aca="true" t="shared" si="9" ref="O29:O46">SUM(B29:N29)</f>
        <v>-456403.19999999995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-161000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-161000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-325000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-325000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1135301.6800000002</v>
      </c>
      <c r="C41" s="35">
        <v>961014.3700000001</v>
      </c>
      <c r="D41" s="35">
        <v>365434.76000000007</v>
      </c>
      <c r="E41" s="35">
        <v>340136.54</v>
      </c>
      <c r="F41" s="35">
        <v>320839.3900000001</v>
      </c>
      <c r="G41" s="35">
        <v>1114546.7199999997</v>
      </c>
      <c r="H41" s="35">
        <v>206658.30000000002</v>
      </c>
      <c r="I41" s="35">
        <v>719778.9700000002</v>
      </c>
      <c r="J41" s="35">
        <v>511670.68</v>
      </c>
      <c r="K41" s="35">
        <v>1017040.9099999998</v>
      </c>
      <c r="L41" s="35">
        <v>1062742.65</v>
      </c>
      <c r="M41" s="35">
        <v>442155.07999999996</v>
      </c>
      <c r="N41" s="35">
        <v>18967.04</v>
      </c>
      <c r="O41" s="33">
        <f t="shared" si="9"/>
        <v>8216287.090000001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2063178.02</v>
      </c>
      <c r="C44" s="36">
        <f t="shared" si="11"/>
        <v>1665275.48</v>
      </c>
      <c r="D44" s="36">
        <f t="shared" si="11"/>
        <v>991535.0399999999</v>
      </c>
      <c r="E44" s="36">
        <f t="shared" si="11"/>
        <v>513003.99</v>
      </c>
      <c r="F44" s="36">
        <f t="shared" si="11"/>
        <v>998207.8400000001</v>
      </c>
      <c r="G44" s="36">
        <f t="shared" si="11"/>
        <v>2015239.4099999997</v>
      </c>
      <c r="H44" s="36">
        <f t="shared" si="11"/>
        <v>240811.86</v>
      </c>
      <c r="I44" s="36">
        <f t="shared" si="11"/>
        <v>1400058.4500000002</v>
      </c>
      <c r="J44" s="36">
        <f t="shared" si="11"/>
        <v>1162465.23</v>
      </c>
      <c r="K44" s="36">
        <f t="shared" si="11"/>
        <v>1834099.2799999998</v>
      </c>
      <c r="L44" s="36">
        <f t="shared" si="11"/>
        <v>1822389.5099999998</v>
      </c>
      <c r="M44" s="36">
        <f t="shared" si="11"/>
        <v>859890.06</v>
      </c>
      <c r="N44" s="36">
        <f t="shared" si="11"/>
        <v>246308.37</v>
      </c>
      <c r="O44" s="36">
        <f>SUM(B44:N44)</f>
        <v>15812462.54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2063178.02</v>
      </c>
      <c r="C50" s="51">
        <f t="shared" si="12"/>
        <v>1665275.48</v>
      </c>
      <c r="D50" s="51">
        <f t="shared" si="12"/>
        <v>991535.04</v>
      </c>
      <c r="E50" s="51">
        <f t="shared" si="12"/>
        <v>513003.99</v>
      </c>
      <c r="F50" s="51">
        <f t="shared" si="12"/>
        <v>998207.8400000001</v>
      </c>
      <c r="G50" s="51">
        <f t="shared" si="12"/>
        <v>2015239.4199999997</v>
      </c>
      <c r="H50" s="51">
        <f t="shared" si="12"/>
        <v>240811.86000000002</v>
      </c>
      <c r="I50" s="51">
        <f t="shared" si="12"/>
        <v>1400058.4500000002</v>
      </c>
      <c r="J50" s="51">
        <f t="shared" si="12"/>
        <v>1162465.22</v>
      </c>
      <c r="K50" s="51">
        <f t="shared" si="12"/>
        <v>1834099.2799999998</v>
      </c>
      <c r="L50" s="51">
        <f t="shared" si="12"/>
        <v>1822389.5099999998</v>
      </c>
      <c r="M50" s="51">
        <f t="shared" si="12"/>
        <v>859890.0499999999</v>
      </c>
      <c r="N50" s="51">
        <f t="shared" si="12"/>
        <v>246308.38</v>
      </c>
      <c r="O50" s="36">
        <f t="shared" si="12"/>
        <v>15812462.540000003</v>
      </c>
      <c r="Q50" s="43"/>
    </row>
    <row r="51" spans="1:18" ht="18.75" customHeight="1">
      <c r="A51" s="26" t="s">
        <v>57</v>
      </c>
      <c r="B51" s="51">
        <v>1718630.67</v>
      </c>
      <c r="C51" s="51">
        <v>1209255.39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2927886.0599999996</v>
      </c>
      <c r="P51"/>
      <c r="Q51"/>
      <c r="R51" s="43"/>
    </row>
    <row r="52" spans="1:16" ht="18.75" customHeight="1">
      <c r="A52" s="26" t="s">
        <v>58</v>
      </c>
      <c r="B52" s="51">
        <v>344547.35000000015</v>
      </c>
      <c r="C52" s="51">
        <v>456020.09000000014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800567.4400000003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991535.04</v>
      </c>
      <c r="E53" s="52">
        <v>0</v>
      </c>
      <c r="F53" s="52">
        <v>0</v>
      </c>
      <c r="G53" s="52">
        <v>0</v>
      </c>
      <c r="H53" s="51">
        <v>240811.86000000002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1232346.9000000001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513003.99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513003.99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998207.8400000001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998207.8400000001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2015239.4199999997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2015239.4199999997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1400058.4500000002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1400058.4500000002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1162465.22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1162465.22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1834099.2799999998</v>
      </c>
      <c r="L59" s="31">
        <v>1822389.5099999998</v>
      </c>
      <c r="M59" s="52">
        <v>0</v>
      </c>
      <c r="N59" s="52">
        <v>0</v>
      </c>
      <c r="O59" s="36">
        <f t="shared" si="13"/>
        <v>3656488.7899999996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859890.0499999999</v>
      </c>
      <c r="N60" s="52">
        <v>0</v>
      </c>
      <c r="O60" s="36">
        <f t="shared" si="13"/>
        <v>859890.0499999999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246308.38</v>
      </c>
      <c r="O61" s="55">
        <f t="shared" si="13"/>
        <v>246308.38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4" ht="14.25">
      <c r="B65" s="57"/>
      <c r="C65" s="57"/>
      <c r="D65" s="68"/>
      <c r="E65" s="68"/>
      <c r="F65" s="68"/>
      <c r="G65" s="68"/>
      <c r="H65" s="68"/>
      <c r="I65" s="68"/>
      <c r="J65" s="68"/>
      <c r="K65" s="68"/>
      <c r="L65" s="68"/>
      <c r="M65" s="62"/>
      <c r="N65" s="42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2020-11-06T18:33:51Z</dcterms:modified>
  <cp:category/>
  <cp:version/>
  <cp:contentType/>
  <cp:contentStatus/>
</cp:coreProperties>
</file>