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<sst xmlns="http://schemas.openxmlformats.org/spreadsheetml/2006/main" count="79" uniqueCount="76">
  <si>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</si>
  <si>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</si>
  <si>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</si>
  <si>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</si>
  <si>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</si>
  <si>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</si>
  <si>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</si>
  <si>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</si>
  <si>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</si>
  <si>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</si>
  <si>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</si>
  <si>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</si>
  <si>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</si>
  <si>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</si>
  <si>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</si>
  <si>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</si>
  <si>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</si>
  <si>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</si>
  <si>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</si>
  <si>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</si>
  <si>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</si>
  <si>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</si>
  <si>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</si>
  <si>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</si>
  <si>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</si>
  <si>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</si>
  <si>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</si>
  <si>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</si>
  <si>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</si>
  <si>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</si>
  <si>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</si>
  <si>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</si>
  <si>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</si>
  <si>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</si>
  <si>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</si>
  <si>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</si>
  <si>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</si>
  <si>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</si>
  <si>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</si>
  <si>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</si>
  <si>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</si>
  <si>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</si>
  <si>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</si>
  <si>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</si>
  <si>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</si>
  <si>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</si>
  <si>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</si>
  <si>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</si>
  <si>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</si>
  <si>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</si>
  <si>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</si>
  <si>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</si>
  <si>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</si>
  <si>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</si>
  <si>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</si>
  <si>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</si>
  <si>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</si>
  <si>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</si>
  <si>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</si>
  <si>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</si>
  <si>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</si>
  <si>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</si>
  <si>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</si>
  <si>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</si>
  <si>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</si>
  <si>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</si>
  <si>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</si>
  <si>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</si>
  <si>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</si>
  <si>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</si>
  <si>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</si>
  <si>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</si>
  <si>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</si>
  <si>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</si>
  <si>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</si>
  <si>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26/10/20 - VENCIMENTO 03/11/20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</si>
</sst>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282828</v>
      </c>
      <c r="C7" s="9">
        <f t="shared" si="0"/>
        <v>201522</v>
      </c>
      <c r="D7" s="9">
        <f t="shared" si="0"/>
        <v>224619</v>
      </c>
      <c r="E7" s="9">
        <f t="shared" si="0"/>
        <v>46849</v>
      </c>
      <c r="F7" s="9">
        <f t="shared" si="0"/>
        <v>143048</v>
      </c>
      <c r="G7" s="9">
        <f t="shared" si="0"/>
        <v>230938</v>
      </c>
      <c r="H7" s="9">
        <f t="shared" si="0"/>
        <v>40253</v>
      </c>
      <c r="I7" s="9">
        <f t="shared" si="0"/>
        <v>136923</v>
      </c>
      <c r="J7" s="9">
        <f t="shared" si="0"/>
        <v>186429</v>
      </c>
      <c r="K7" s="9">
        <f t="shared" si="0"/>
        <v>256431</v>
      </c>
      <c r="L7" s="9">
        <f t="shared" si="0"/>
        <v>192265</v>
      </c>
      <c r="M7" s="9">
        <f t="shared" si="0"/>
        <v>86859</v>
      </c>
      <c r="N7" s="9">
        <f t="shared" si="0"/>
        <v>56994</v>
      </c>
      <c r="O7" s="9">
        <f t="shared" si="0"/>
        <v>2085958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13466</v>
      </c>
      <c r="C8" s="11">
        <f t="shared" si="1"/>
        <v>12488</v>
      </c>
      <c r="D8" s="11">
        <f t="shared" si="1"/>
        <v>10693</v>
      </c>
      <c r="E8" s="11">
        <f t="shared" si="1"/>
        <v>1938</v>
      </c>
      <c r="F8" s="11">
        <f t="shared" si="1"/>
        <v>6434</v>
      </c>
      <c r="G8" s="11">
        <f t="shared" si="1"/>
        <v>10786</v>
      </c>
      <c r="H8" s="11">
        <f t="shared" si="1"/>
        <v>2560</v>
      </c>
      <c r="I8" s="11">
        <f t="shared" si="1"/>
        <v>8725</v>
      </c>
      <c r="J8" s="11">
        <f t="shared" si="1"/>
        <v>10217</v>
      </c>
      <c r="K8" s="11">
        <f t="shared" si="1"/>
        <v>8654</v>
      </c>
      <c r="L8" s="11">
        <f t="shared" si="1"/>
        <v>7223</v>
      </c>
      <c r="M8" s="11">
        <f t="shared" si="1"/>
        <v>4312</v>
      </c>
      <c r="N8" s="11">
        <f t="shared" si="1"/>
        <v>3645</v>
      </c>
      <c r="O8" s="11">
        <f t="shared" si="1"/>
        <v>101141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13466</v>
      </c>
      <c r="C9" s="11">
        <v>12488</v>
      </c>
      <c r="D9" s="11">
        <v>10693</v>
      </c>
      <c r="E9" s="11">
        <v>1938</v>
      </c>
      <c r="F9" s="11">
        <v>6434</v>
      </c>
      <c r="G9" s="11">
        <v>10786</v>
      </c>
      <c r="H9" s="11">
        <v>2560</v>
      </c>
      <c r="I9" s="11">
        <v>8722</v>
      </c>
      <c r="J9" s="11">
        <v>10217</v>
      </c>
      <c r="K9" s="11">
        <v>8651</v>
      </c>
      <c r="L9" s="11">
        <v>7223</v>
      </c>
      <c r="M9" s="11">
        <v>4307</v>
      </c>
      <c r="N9" s="11">
        <v>3645</v>
      </c>
      <c r="O9" s="11">
        <f>SUM(B9:N9)</f>
        <v>101130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3</v>
      </c>
      <c r="L10" s="13">
        <v>0</v>
      </c>
      <c r="M10" s="13">
        <v>5</v>
      </c>
      <c r="N10" s="13">
        <v>0</v>
      </c>
      <c r="O10" s="11">
        <f>SUM(B10:N10)</f>
        <v>11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269362</v>
      </c>
      <c r="C11" s="13">
        <v>189034</v>
      </c>
      <c r="D11" s="13">
        <v>213926</v>
      </c>
      <c r="E11" s="13">
        <v>44911</v>
      </c>
      <c r="F11" s="13">
        <v>136614</v>
      </c>
      <c r="G11" s="13">
        <v>220152</v>
      </c>
      <c r="H11" s="13">
        <v>37693</v>
      </c>
      <c r="I11" s="13">
        <v>128198</v>
      </c>
      <c r="J11" s="13">
        <v>176212</v>
      </c>
      <c r="K11" s="13">
        <v>247777</v>
      </c>
      <c r="L11" s="13">
        <v>185042</v>
      </c>
      <c r="M11" s="13">
        <v>82547</v>
      </c>
      <c r="N11" s="13">
        <v>53349</v>
      </c>
      <c r="O11" s="11">
        <f>SUM(B11:N11)</f>
        <v>1984817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1.530343350386189</v>
      </c>
      <c r="C15" s="19">
        <v>1.58500035656112</v>
      </c>
      <c r="D15" s="19">
        <v>1.430541138061238</v>
      </c>
      <c r="E15" s="19">
        <v>1.101749409454504</v>
      </c>
      <c r="F15" s="19">
        <v>2.043321641709029</v>
      </c>
      <c r="G15" s="19">
        <v>2.121382526057796</v>
      </c>
      <c r="H15" s="19">
        <v>1.950021249842176</v>
      </c>
      <c r="I15" s="19">
        <v>2.204713230297259</v>
      </c>
      <c r="J15" s="19">
        <v>1.586854951225632</v>
      </c>
      <c r="K15" s="19">
        <v>1.495603141059999</v>
      </c>
      <c r="L15" s="19">
        <v>1.607994075878549</v>
      </c>
      <c r="M15" s="19">
        <v>1.653931797514091</v>
      </c>
      <c r="N15" s="19">
        <v>1.603337572678783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996499.41</v>
      </c>
      <c r="C17" s="24">
        <f aca="true" t="shared" si="2" ref="C17:N17">C18+C19+C20+C21+C22+C23+C24+C25</f>
        <v>768632.1599999999</v>
      </c>
      <c r="D17" s="24">
        <f t="shared" si="2"/>
        <v>661924.6399999999</v>
      </c>
      <c r="E17" s="24">
        <f t="shared" si="2"/>
        <v>182950.03000000003</v>
      </c>
      <c r="F17" s="24">
        <f t="shared" si="2"/>
        <v>684332.8799999999</v>
      </c>
      <c r="G17" s="24">
        <f t="shared" si="2"/>
        <v>949211.4900000001</v>
      </c>
      <c r="H17" s="24">
        <f t="shared" si="2"/>
        <v>198023.36</v>
      </c>
      <c r="I17" s="24">
        <f t="shared" si="2"/>
        <v>711071.4</v>
      </c>
      <c r="J17" s="24">
        <f t="shared" si="2"/>
        <v>694161.7100000001</v>
      </c>
      <c r="K17" s="24">
        <f t="shared" si="2"/>
        <v>868751.75</v>
      </c>
      <c r="L17" s="24">
        <f t="shared" si="2"/>
        <v>799123.5999999999</v>
      </c>
      <c r="M17" s="24">
        <f t="shared" si="2"/>
        <v>430785.3899999999</v>
      </c>
      <c r="N17" s="24">
        <f t="shared" si="2"/>
        <v>241499.43999999997</v>
      </c>
      <c r="O17" s="24">
        <f>O18+O19+O20+O21+O22+O23+O24+O25</f>
        <v>8186967.26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631894.32</v>
      </c>
      <c r="C18" s="30">
        <f t="shared" si="3"/>
        <v>465012.02</v>
      </c>
      <c r="D18" s="30">
        <f t="shared" si="3"/>
        <v>454449.16</v>
      </c>
      <c r="E18" s="30">
        <f t="shared" si="3"/>
        <v>162149.07</v>
      </c>
      <c r="F18" s="30">
        <f t="shared" si="3"/>
        <v>335333.12</v>
      </c>
      <c r="G18" s="30">
        <f t="shared" si="3"/>
        <v>445040.62</v>
      </c>
      <c r="H18" s="30">
        <f t="shared" si="3"/>
        <v>104009.73</v>
      </c>
      <c r="I18" s="30">
        <f t="shared" si="3"/>
        <v>313444.13</v>
      </c>
      <c r="J18" s="30">
        <f t="shared" si="3"/>
        <v>429551.06</v>
      </c>
      <c r="K18" s="30">
        <f t="shared" si="3"/>
        <v>558865.72</v>
      </c>
      <c r="L18" s="30">
        <f t="shared" si="3"/>
        <v>476894.11</v>
      </c>
      <c r="M18" s="30">
        <f t="shared" si="3"/>
        <v>248894.46</v>
      </c>
      <c r="N18" s="30">
        <f t="shared" si="3"/>
        <v>147591.66</v>
      </c>
      <c r="O18" s="30">
        <f aca="true" t="shared" si="4" ref="O18:O25">SUM(B18:N18)</f>
        <v>4773129.180000001</v>
      </c>
    </row>
    <row r="19" spans="1:23" ht="18.75" customHeight="1">
      <c r="A19" s="26" t="s">
        <v>35</v>
      </c>
      <c r="B19" s="30">
        <f>IF(B15&lt;&gt;0,ROUND((B15-1)*B18,2),0)</f>
        <v>335120.95</v>
      </c>
      <c r="C19" s="30">
        <f aca="true" t="shared" si="5" ref="C19:N19">IF(C15&lt;&gt;0,ROUND((C15-1)*C18,2),0)</f>
        <v>272032.2</v>
      </c>
      <c r="D19" s="30">
        <f t="shared" si="5"/>
        <v>195659.06</v>
      </c>
      <c r="E19" s="30">
        <f t="shared" si="5"/>
        <v>16498.57</v>
      </c>
      <c r="F19" s="30">
        <f t="shared" si="5"/>
        <v>349860.3</v>
      </c>
      <c r="G19" s="30">
        <f t="shared" si="5"/>
        <v>499060.77</v>
      </c>
      <c r="H19" s="30">
        <f t="shared" si="5"/>
        <v>98811.45</v>
      </c>
      <c r="I19" s="30">
        <f t="shared" si="5"/>
        <v>377610.29</v>
      </c>
      <c r="J19" s="30">
        <f t="shared" si="5"/>
        <v>252084.17</v>
      </c>
      <c r="K19" s="30">
        <f t="shared" si="5"/>
        <v>276975.61</v>
      </c>
      <c r="L19" s="30">
        <f t="shared" si="5"/>
        <v>289948.79</v>
      </c>
      <c r="M19" s="30">
        <f t="shared" si="5"/>
        <v>162760</v>
      </c>
      <c r="N19" s="30">
        <f t="shared" si="5"/>
        <v>89047.59</v>
      </c>
      <c r="O19" s="30">
        <f t="shared" si="4"/>
        <v>3215469.7499999995</v>
      </c>
      <c r="W19" s="62"/>
    </row>
    <row r="20" spans="1:15" ht="18.75" customHeight="1">
      <c r="A20" s="26" t="s">
        <v>36</v>
      </c>
      <c r="B20" s="30">
        <v>34142.92</v>
      </c>
      <c r="C20" s="30">
        <v>24575.49</v>
      </c>
      <c r="D20" s="30">
        <v>14027.74</v>
      </c>
      <c r="E20" s="30">
        <v>5625.65</v>
      </c>
      <c r="F20" s="30">
        <v>14196.59</v>
      </c>
      <c r="G20" s="30">
        <v>22045.42</v>
      </c>
      <c r="H20" s="30">
        <v>3780.86</v>
      </c>
      <c r="I20" s="30">
        <v>13761.34</v>
      </c>
      <c r="J20" s="30">
        <v>21245.26</v>
      </c>
      <c r="K20" s="30">
        <v>32257.65</v>
      </c>
      <c r="L20" s="30">
        <v>29543.89</v>
      </c>
      <c r="M20" s="30">
        <v>10932.98</v>
      </c>
      <c r="N20" s="30">
        <v>6826.5</v>
      </c>
      <c r="O20" s="30">
        <f t="shared" si="4"/>
        <v>232962.29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1323.86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1323.86</v>
      </c>
      <c r="K21" s="30">
        <v>1323.86</v>
      </c>
      <c r="L21" s="30">
        <v>1323.86</v>
      </c>
      <c r="M21" s="30">
        <v>1323.86</v>
      </c>
      <c r="N21" s="30">
        <v>1323.86</v>
      </c>
      <c r="O21" s="30">
        <f t="shared" si="4"/>
        <v>15886.320000000002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0</v>
      </c>
      <c r="C23" s="30">
        <v>-300.52</v>
      </c>
      <c r="D23" s="30">
        <v>-1606.92</v>
      </c>
      <c r="E23" s="30">
        <v>-215.61</v>
      </c>
      <c r="F23" s="30">
        <v>-1090.18</v>
      </c>
      <c r="G23" s="30">
        <v>-588.21</v>
      </c>
      <c r="H23" s="30">
        <v>-977.4</v>
      </c>
      <c r="I23" s="30">
        <v>-685.44</v>
      </c>
      <c r="J23" s="30">
        <v>-2161.32</v>
      </c>
      <c r="K23" s="30">
        <v>0</v>
      </c>
      <c r="L23" s="30">
        <v>-531.58</v>
      </c>
      <c r="M23" s="30">
        <v>-478.45</v>
      </c>
      <c r="N23" s="30">
        <v>-65.65</v>
      </c>
      <c r="O23" s="30">
        <f t="shared" si="4"/>
        <v>-8701.28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-43735.43</v>
      </c>
      <c r="C24" s="30">
        <v>-31967.04</v>
      </c>
      <c r="D24" s="30">
        <v>-28178.99</v>
      </c>
      <c r="E24" s="30">
        <v>-7952.49</v>
      </c>
      <c r="F24" s="30">
        <v>-29842.73</v>
      </c>
      <c r="G24" s="30">
        <v>-39313.53</v>
      </c>
      <c r="H24" s="30">
        <v>-7601.28</v>
      </c>
      <c r="I24" s="30">
        <v>-29594.46</v>
      </c>
      <c r="J24" s="30">
        <v>-29761.36</v>
      </c>
      <c r="K24" s="30">
        <v>-36465.64</v>
      </c>
      <c r="L24" s="30">
        <v>-33754.05</v>
      </c>
      <c r="M24" s="30">
        <v>-18037.46</v>
      </c>
      <c r="N24" s="30">
        <v>-10418.1</v>
      </c>
      <c r="O24" s="30">
        <f t="shared" si="4"/>
        <v>-346622.56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36428.93</v>
      </c>
      <c r="C25" s="30">
        <v>36632.29</v>
      </c>
      <c r="D25" s="30">
        <v>26250.73</v>
      </c>
      <c r="E25" s="30">
        <v>6844.84</v>
      </c>
      <c r="F25" s="30">
        <v>14551.92</v>
      </c>
      <c r="G25" s="30">
        <v>21642.56</v>
      </c>
      <c r="H25" s="30">
        <v>0</v>
      </c>
      <c r="I25" s="30">
        <v>36535.54</v>
      </c>
      <c r="J25" s="30">
        <v>21880.04</v>
      </c>
      <c r="K25" s="30">
        <v>35794.55</v>
      </c>
      <c r="L25" s="30">
        <v>35698.58</v>
      </c>
      <c r="M25" s="30">
        <v>25390</v>
      </c>
      <c r="N25" s="30">
        <v>7193.58</v>
      </c>
      <c r="O25" s="30">
        <f t="shared" si="4"/>
        <v>304843.56000000006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-59250.4</v>
      </c>
      <c r="C27" s="30">
        <f>+C28+C30+C41+C42+C45-C46</f>
        <v>-54947.2</v>
      </c>
      <c r="D27" s="30">
        <f t="shared" si="6"/>
        <v>-47049.2</v>
      </c>
      <c r="E27" s="30">
        <f t="shared" si="6"/>
        <v>-8527.2</v>
      </c>
      <c r="F27" s="30">
        <f t="shared" si="6"/>
        <v>-28309.6</v>
      </c>
      <c r="G27" s="30">
        <f t="shared" si="6"/>
        <v>-47458.4</v>
      </c>
      <c r="H27" s="30">
        <f t="shared" si="6"/>
        <v>-11264</v>
      </c>
      <c r="I27" s="30">
        <f t="shared" si="6"/>
        <v>-38376.8</v>
      </c>
      <c r="J27" s="30">
        <f t="shared" si="6"/>
        <v>-44954.8</v>
      </c>
      <c r="K27" s="30">
        <f t="shared" si="6"/>
        <v>-38064.4</v>
      </c>
      <c r="L27" s="30">
        <f t="shared" si="6"/>
        <v>-31781.2</v>
      </c>
      <c r="M27" s="30">
        <f t="shared" si="6"/>
        <v>-18950.8</v>
      </c>
      <c r="N27" s="30">
        <f t="shared" si="6"/>
        <v>-16038</v>
      </c>
      <c r="O27" s="30">
        <f t="shared" si="6"/>
        <v>-444972</v>
      </c>
    </row>
    <row r="28" spans="1:15" ht="18.75" customHeight="1">
      <c r="A28" s="26" t="s">
        <v>40</v>
      </c>
      <c r="B28" s="31">
        <f>+B29</f>
        <v>-59250.4</v>
      </c>
      <c r="C28" s="31">
        <f>+C29</f>
        <v>-54947.2</v>
      </c>
      <c r="D28" s="31">
        <f aca="true" t="shared" si="7" ref="D28:O28">+D29</f>
        <v>-47049.2</v>
      </c>
      <c r="E28" s="31">
        <f t="shared" si="7"/>
        <v>-8527.2</v>
      </c>
      <c r="F28" s="31">
        <f t="shared" si="7"/>
        <v>-28309.6</v>
      </c>
      <c r="G28" s="31">
        <f t="shared" si="7"/>
        <v>-47458.4</v>
      </c>
      <c r="H28" s="31">
        <f t="shared" si="7"/>
        <v>-11264</v>
      </c>
      <c r="I28" s="31">
        <f t="shared" si="7"/>
        <v>-38376.8</v>
      </c>
      <c r="J28" s="31">
        <f t="shared" si="7"/>
        <v>-44954.8</v>
      </c>
      <c r="K28" s="31">
        <f t="shared" si="7"/>
        <v>-38064.4</v>
      </c>
      <c r="L28" s="31">
        <f t="shared" si="7"/>
        <v>-31781.2</v>
      </c>
      <c r="M28" s="31">
        <f t="shared" si="7"/>
        <v>-18950.8</v>
      </c>
      <c r="N28" s="31">
        <f t="shared" si="7"/>
        <v>-16038</v>
      </c>
      <c r="O28" s="31">
        <f t="shared" si="7"/>
        <v>-444972</v>
      </c>
    </row>
    <row r="29" spans="1:26" ht="18.75" customHeight="1">
      <c r="A29" s="27" t="s">
        <v>41</v>
      </c>
      <c r="B29" s="16">
        <f>ROUND((-B9)*$G$3,2)</f>
        <v>-59250.4</v>
      </c>
      <c r="C29" s="16">
        <f aca="true" t="shared" si="8" ref="C29:N29">ROUND((-C9)*$G$3,2)</f>
        <v>-54947.2</v>
      </c>
      <c r="D29" s="16">
        <f t="shared" si="8"/>
        <v>-47049.2</v>
      </c>
      <c r="E29" s="16">
        <f t="shared" si="8"/>
        <v>-8527.2</v>
      </c>
      <c r="F29" s="16">
        <f t="shared" si="8"/>
        <v>-28309.6</v>
      </c>
      <c r="G29" s="16">
        <f t="shared" si="8"/>
        <v>-47458.4</v>
      </c>
      <c r="H29" s="16">
        <f t="shared" si="8"/>
        <v>-11264</v>
      </c>
      <c r="I29" s="16">
        <f t="shared" si="8"/>
        <v>-38376.8</v>
      </c>
      <c r="J29" s="16">
        <f t="shared" si="8"/>
        <v>-44954.8</v>
      </c>
      <c r="K29" s="16">
        <f t="shared" si="8"/>
        <v>-38064.4</v>
      </c>
      <c r="L29" s="16">
        <f t="shared" si="8"/>
        <v>-31781.2</v>
      </c>
      <c r="M29" s="16">
        <f t="shared" si="8"/>
        <v>-18950.8</v>
      </c>
      <c r="N29" s="16">
        <f t="shared" si="8"/>
        <v>-16038</v>
      </c>
      <c r="O29" s="32">
        <f aca="true" t="shared" si="9" ref="O29:O46">SUM(B29:N29)</f>
        <v>-444972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937249.01</v>
      </c>
      <c r="C44" s="36">
        <f t="shared" si="11"/>
        <v>713684.96</v>
      </c>
      <c r="D44" s="36">
        <f t="shared" si="11"/>
        <v>614875.44</v>
      </c>
      <c r="E44" s="36">
        <f t="shared" si="11"/>
        <v>174422.83000000002</v>
      </c>
      <c r="F44" s="36">
        <f t="shared" si="11"/>
        <v>656023.2799999999</v>
      </c>
      <c r="G44" s="36">
        <f t="shared" si="11"/>
        <v>901753.0900000001</v>
      </c>
      <c r="H44" s="36">
        <f t="shared" si="11"/>
        <v>186759.36</v>
      </c>
      <c r="I44" s="36">
        <f t="shared" si="11"/>
        <v>672694.6</v>
      </c>
      <c r="J44" s="36">
        <f t="shared" si="11"/>
        <v>649206.91</v>
      </c>
      <c r="K44" s="36">
        <f t="shared" si="11"/>
        <v>830687.35</v>
      </c>
      <c r="L44" s="36">
        <f t="shared" si="11"/>
        <v>767342.3999999999</v>
      </c>
      <c r="M44" s="36">
        <f t="shared" si="11"/>
        <v>411834.5899999999</v>
      </c>
      <c r="N44" s="36">
        <f t="shared" si="11"/>
        <v>225461.43999999997</v>
      </c>
      <c r="O44" s="36">
        <f>SUM(B44:N44)</f>
        <v>7741995.260000001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937249</v>
      </c>
      <c r="C50" s="51">
        <f t="shared" si="12"/>
        <v>713684.95</v>
      </c>
      <c r="D50" s="51">
        <f t="shared" si="12"/>
        <v>614875.44</v>
      </c>
      <c r="E50" s="51">
        <f t="shared" si="12"/>
        <v>174422.84</v>
      </c>
      <c r="F50" s="51">
        <f t="shared" si="12"/>
        <v>656023.28</v>
      </c>
      <c r="G50" s="51">
        <f t="shared" si="12"/>
        <v>901753.09</v>
      </c>
      <c r="H50" s="51">
        <f t="shared" si="12"/>
        <v>186759.36</v>
      </c>
      <c r="I50" s="51">
        <f t="shared" si="12"/>
        <v>672694.6</v>
      </c>
      <c r="J50" s="51">
        <f t="shared" si="12"/>
        <v>649206.9</v>
      </c>
      <c r="K50" s="51">
        <f t="shared" si="12"/>
        <v>830687.35</v>
      </c>
      <c r="L50" s="51">
        <f t="shared" si="12"/>
        <v>767342.4</v>
      </c>
      <c r="M50" s="51">
        <f t="shared" si="12"/>
        <v>411834.6</v>
      </c>
      <c r="N50" s="51">
        <f t="shared" si="12"/>
        <v>225461.45</v>
      </c>
      <c r="O50" s="36">
        <f t="shared" si="12"/>
        <v>7741995.26</v>
      </c>
      <c r="Q50"/>
    </row>
    <row r="51" spans="1:18" ht="18.75" customHeight="1">
      <c r="A51" s="26" t="s">
        <v>59</v>
      </c>
      <c r="B51" s="51">
        <v>784109.59</v>
      </c>
      <c r="C51" s="51">
        <v>524110.21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1308219.8</v>
      </c>
      <c r="P51"/>
      <c r="Q51"/>
      <c r="R51" s="43"/>
    </row>
    <row r="52" spans="1:16" ht="18.75" customHeight="1">
      <c r="A52" s="26" t="s">
        <v>60</v>
      </c>
      <c r="B52" s="51">
        <v>153139.41</v>
      </c>
      <c r="C52" s="51">
        <v>189574.74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342714.15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614875.44</v>
      </c>
      <c r="E53" s="52">
        <v>0</v>
      </c>
      <c r="F53" s="52">
        <v>0</v>
      </c>
      <c r="G53" s="52">
        <v>0</v>
      </c>
      <c r="H53" s="51">
        <v>186759.36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801634.7999999999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174422.84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174422.84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656023.28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656023.28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901753.09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901753.09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672694.6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672694.6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649206.9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649206.9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830687.35</v>
      </c>
      <c r="L59" s="31">
        <v>767342.4</v>
      </c>
      <c r="M59" s="52">
        <v>0</v>
      </c>
      <c r="N59" s="52">
        <v>0</v>
      </c>
      <c r="O59" s="36">
        <f t="shared" si="13"/>
        <v>1598029.75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411834.6</v>
      </c>
      <c r="N60" s="52">
        <v>0</v>
      </c>
      <c r="O60" s="36">
        <f t="shared" si="13"/>
        <v>411834.6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225461.45</v>
      </c>
      <c r="O61" s="55">
        <f t="shared" si="13"/>
        <v>225461.45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2020-11-03T13:28:06Z</dcterms:modified>
  <cp:category/>
  <cp:version/>
  <cp:contentType/>
  <cp:contentStatus/>
</cp:coreProperties>
</file>