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<sst xmlns="http://schemas.openxmlformats.org/spreadsheetml/2006/main" count="79" uniqueCount="76">
  <si>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</si>
  <si>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</si>
  <si>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</si>
  <si>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</si>
  <si>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</si>
  <si>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</si>
  <si>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</si>
  <si>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</si>
  <si>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</si>
  <si>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</si>
  <si>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</si>
  <si>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</si>
  <si>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</si>
  <si>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</si>
  <si>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</si>
  <si>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</si>
  <si>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</si>
  <si>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</si>
  <si>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</si>
  <si>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</si>
  <si>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</si>
  <si>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</si>
  <si>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</si>
  <si>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</si>
  <si>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</si>
  <si>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</si>
  <si>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</si>
  <si>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</si>
  <si>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</si>
  <si>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</si>
  <si>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</si>
  <si>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</si>
  <si>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</si>
  <si>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</si>
  <si>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</si>
  <si>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</si>
  <si>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</si>
  <si>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</si>
  <si>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</si>
  <si>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</si>
  <si>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</si>
  <si>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</si>
  <si>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</si>
  <si>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</si>
  <si>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</si>
  <si>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</si>
  <si>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</si>
  <si>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</si>
  <si>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</si>
  <si>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</si>
  <si>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</si>
  <si>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</si>
  <si>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</si>
  <si>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</si>
  <si>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</si>
  <si>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</si>
  <si>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</si>
  <si>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</si>
  <si>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</si>
  <si>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</si>
  <si>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</si>
  <si>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</si>
  <si>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</si>
  <si>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</si>
  <si>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</si>
  <si>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</si>
  <si>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</si>
  <si>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</si>
  <si>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</si>
  <si>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</si>
  <si>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</si>
  <si>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</si>
  <si>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</si>
  <si>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</si>
  <si>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</si>
  <si>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09/10/20 - VENCIMENTO 19/10/20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</si>
</sst>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268817</v>
      </c>
      <c r="C7" s="9">
        <f t="shared" si="0"/>
        <v>186676</v>
      </c>
      <c r="D7" s="9">
        <f t="shared" si="0"/>
        <v>210450</v>
      </c>
      <c r="E7" s="9">
        <f t="shared" si="0"/>
        <v>43910</v>
      </c>
      <c r="F7" s="9">
        <f t="shared" si="0"/>
        <v>159149</v>
      </c>
      <c r="G7" s="9">
        <f t="shared" si="0"/>
        <v>248422</v>
      </c>
      <c r="H7" s="9">
        <f t="shared" si="0"/>
        <v>35422</v>
      </c>
      <c r="I7" s="9">
        <f t="shared" si="0"/>
        <v>194707</v>
      </c>
      <c r="J7" s="9">
        <f t="shared" si="0"/>
        <v>177464</v>
      </c>
      <c r="K7" s="9">
        <f t="shared" si="0"/>
        <v>253627</v>
      </c>
      <c r="L7" s="9">
        <f t="shared" si="0"/>
        <v>190085</v>
      </c>
      <c r="M7" s="9">
        <f t="shared" si="0"/>
        <v>83888</v>
      </c>
      <c r="N7" s="9">
        <f t="shared" si="0"/>
        <v>56168</v>
      </c>
      <c r="O7" s="9">
        <f t="shared" si="0"/>
        <v>2108785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13141</v>
      </c>
      <c r="C8" s="11">
        <f t="shared" si="1"/>
        <v>12252</v>
      </c>
      <c r="D8" s="11">
        <f t="shared" si="1"/>
        <v>10541</v>
      </c>
      <c r="E8" s="11">
        <f t="shared" si="1"/>
        <v>1808</v>
      </c>
      <c r="F8" s="11">
        <f t="shared" si="1"/>
        <v>7502</v>
      </c>
      <c r="G8" s="11">
        <f t="shared" si="1"/>
        <v>12306</v>
      </c>
      <c r="H8" s="11">
        <f t="shared" si="1"/>
        <v>2148</v>
      </c>
      <c r="I8" s="11">
        <f t="shared" si="1"/>
        <v>13169</v>
      </c>
      <c r="J8" s="11">
        <f t="shared" si="1"/>
        <v>10133</v>
      </c>
      <c r="K8" s="11">
        <f t="shared" si="1"/>
        <v>8957</v>
      </c>
      <c r="L8" s="11">
        <f t="shared" si="1"/>
        <v>7495</v>
      </c>
      <c r="M8" s="11">
        <f t="shared" si="1"/>
        <v>3818</v>
      </c>
      <c r="N8" s="11">
        <f t="shared" si="1"/>
        <v>3395</v>
      </c>
      <c r="O8" s="11">
        <f t="shared" si="1"/>
        <v>106665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13141</v>
      </c>
      <c r="C9" s="11">
        <v>12252</v>
      </c>
      <c r="D9" s="11">
        <v>10541</v>
      </c>
      <c r="E9" s="11">
        <v>1808</v>
      </c>
      <c r="F9" s="11">
        <v>7502</v>
      </c>
      <c r="G9" s="11">
        <v>12306</v>
      </c>
      <c r="H9" s="11">
        <v>2148</v>
      </c>
      <c r="I9" s="11">
        <v>13162</v>
      </c>
      <c r="J9" s="11">
        <v>10133</v>
      </c>
      <c r="K9" s="11">
        <v>8955</v>
      </c>
      <c r="L9" s="11">
        <v>7494</v>
      </c>
      <c r="M9" s="11">
        <v>3812</v>
      </c>
      <c r="N9" s="11">
        <v>3395</v>
      </c>
      <c r="O9" s="11">
        <f>SUM(B9:N9)</f>
        <v>106649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7</v>
      </c>
      <c r="J10" s="13">
        <v>0</v>
      </c>
      <c r="K10" s="13">
        <v>2</v>
      </c>
      <c r="L10" s="13">
        <v>1</v>
      </c>
      <c r="M10" s="13">
        <v>6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255676</v>
      </c>
      <c r="C11" s="13">
        <v>174424</v>
      </c>
      <c r="D11" s="13">
        <v>199909</v>
      </c>
      <c r="E11" s="13">
        <v>42102</v>
      </c>
      <c r="F11" s="13">
        <v>151647</v>
      </c>
      <c r="G11" s="13">
        <v>236116</v>
      </c>
      <c r="H11" s="13">
        <v>33274</v>
      </c>
      <c r="I11" s="13">
        <v>181538</v>
      </c>
      <c r="J11" s="13">
        <v>167331</v>
      </c>
      <c r="K11" s="13">
        <v>244670</v>
      </c>
      <c r="L11" s="13">
        <v>182590</v>
      </c>
      <c r="M11" s="13">
        <v>80070</v>
      </c>
      <c r="N11" s="13">
        <v>52773</v>
      </c>
      <c r="O11" s="11">
        <f>SUM(B11:N11)</f>
        <v>2002120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1.562854076681981</v>
      </c>
      <c r="C15" s="19">
        <v>1.63470275019414</v>
      </c>
      <c r="D15" s="19">
        <v>1.369821936598739</v>
      </c>
      <c r="E15" s="19">
        <v>1.143139740571943</v>
      </c>
      <c r="F15" s="19">
        <v>1.8531484650018</v>
      </c>
      <c r="G15" s="19">
        <v>1.897118477684988</v>
      </c>
      <c r="H15" s="19">
        <v>1.771002246600746</v>
      </c>
      <c r="I15" s="19">
        <v>1.575752862584919</v>
      </c>
      <c r="J15" s="19">
        <v>1.633650900780122</v>
      </c>
      <c r="K15" s="19">
        <v>1.493024923668374</v>
      </c>
      <c r="L15" s="19">
        <v>1.572052129423759</v>
      </c>
      <c r="M15" s="19">
        <v>1.624674244710871</v>
      </c>
      <c r="N15" s="19">
        <v>1.589999189940709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968016.03</v>
      </c>
      <c r="C17" s="24">
        <f aca="true" t="shared" si="2" ref="C17:N17">C18+C19+C20+C21+C22+C23+C24+C25</f>
        <v>735446.7199999999</v>
      </c>
      <c r="D17" s="24">
        <f t="shared" si="2"/>
        <v>590836.93</v>
      </c>
      <c r="E17" s="24">
        <f t="shared" si="2"/>
        <v>178288.91</v>
      </c>
      <c r="F17" s="24">
        <f t="shared" si="2"/>
        <v>690902.3400000001</v>
      </c>
      <c r="G17" s="24">
        <f t="shared" si="2"/>
        <v>912252.46</v>
      </c>
      <c r="H17" s="24">
        <f t="shared" si="2"/>
        <v>155830.12</v>
      </c>
      <c r="I17" s="24">
        <f t="shared" si="2"/>
        <v>722510.98</v>
      </c>
      <c r="J17" s="24">
        <f t="shared" si="2"/>
        <v>680727.78</v>
      </c>
      <c r="K17" s="24">
        <f t="shared" si="2"/>
        <v>857958.27</v>
      </c>
      <c r="L17" s="24">
        <f t="shared" si="2"/>
        <v>773494.72</v>
      </c>
      <c r="M17" s="24">
        <f t="shared" si="2"/>
        <v>410393.04</v>
      </c>
      <c r="N17" s="24">
        <f t="shared" si="2"/>
        <v>235879.89999999994</v>
      </c>
      <c r="O17" s="24">
        <f>O18+O19+O20+O21+O22+O23+O24+O25</f>
        <v>7912538.199999999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600590.94</v>
      </c>
      <c r="C18" s="30">
        <f t="shared" si="3"/>
        <v>430754.87</v>
      </c>
      <c r="D18" s="30">
        <f t="shared" si="3"/>
        <v>425782.44</v>
      </c>
      <c r="E18" s="30">
        <f t="shared" si="3"/>
        <v>151976.9</v>
      </c>
      <c r="F18" s="30">
        <f t="shared" si="3"/>
        <v>373077.09</v>
      </c>
      <c r="G18" s="30">
        <f t="shared" si="3"/>
        <v>478734.04</v>
      </c>
      <c r="H18" s="30">
        <f t="shared" si="3"/>
        <v>91526.91</v>
      </c>
      <c r="I18" s="30">
        <f t="shared" si="3"/>
        <v>445723.26</v>
      </c>
      <c r="J18" s="30">
        <f t="shared" si="3"/>
        <v>408894.8</v>
      </c>
      <c r="K18" s="30">
        <f t="shared" si="3"/>
        <v>552754.68</v>
      </c>
      <c r="L18" s="30">
        <f t="shared" si="3"/>
        <v>471486.83</v>
      </c>
      <c r="M18" s="30">
        <f t="shared" si="3"/>
        <v>240381.06</v>
      </c>
      <c r="N18" s="30">
        <f t="shared" si="3"/>
        <v>145452.65</v>
      </c>
      <c r="O18" s="30">
        <f aca="true" t="shared" si="4" ref="O18:O25">SUM(B18:N18)</f>
        <v>4817136.47</v>
      </c>
    </row>
    <row r="19" spans="1:23" ht="18.75" customHeight="1">
      <c r="A19" s="26" t="s">
        <v>35</v>
      </c>
      <c r="B19" s="30">
        <f>IF(B15&lt;&gt;0,ROUND((B15-1)*B18,2),0)</f>
        <v>338045.06</v>
      </c>
      <c r="C19" s="30">
        <f aca="true" t="shared" si="5" ref="C19:N19">IF(C15&lt;&gt;0,ROUND((C15-1)*C18,2),0)</f>
        <v>273401.3</v>
      </c>
      <c r="D19" s="30">
        <f t="shared" si="5"/>
        <v>157463.69</v>
      </c>
      <c r="E19" s="30">
        <f t="shared" si="5"/>
        <v>21753.93</v>
      </c>
      <c r="F19" s="30">
        <f t="shared" si="5"/>
        <v>318290.15</v>
      </c>
      <c r="G19" s="30">
        <f t="shared" si="5"/>
        <v>429481.15</v>
      </c>
      <c r="H19" s="30">
        <f t="shared" si="5"/>
        <v>70567.45</v>
      </c>
      <c r="I19" s="30">
        <f t="shared" si="5"/>
        <v>256626.44</v>
      </c>
      <c r="J19" s="30">
        <f t="shared" si="5"/>
        <v>259096.56</v>
      </c>
      <c r="K19" s="30">
        <f t="shared" si="5"/>
        <v>272521.83</v>
      </c>
      <c r="L19" s="30">
        <f t="shared" si="5"/>
        <v>269715.05</v>
      </c>
      <c r="M19" s="30">
        <f t="shared" si="5"/>
        <v>150159.86</v>
      </c>
      <c r="N19" s="30">
        <f t="shared" si="5"/>
        <v>85816.95</v>
      </c>
      <c r="O19" s="30">
        <f t="shared" si="4"/>
        <v>2902939.42</v>
      </c>
      <c r="W19" s="62"/>
    </row>
    <row r="20" spans="1:15" ht="18.75" customHeight="1">
      <c r="A20" s="26" t="s">
        <v>36</v>
      </c>
      <c r="B20" s="30">
        <v>34038.81</v>
      </c>
      <c r="C20" s="30">
        <v>24305.98</v>
      </c>
      <c r="D20" s="30">
        <v>10655.37</v>
      </c>
      <c r="E20" s="30">
        <v>5877.44</v>
      </c>
      <c r="F20" s="30">
        <v>14477.27</v>
      </c>
      <c r="G20" s="30">
        <v>22477.56</v>
      </c>
      <c r="H20" s="30">
        <v>2599.78</v>
      </c>
      <c r="I20" s="30">
        <v>13849.85</v>
      </c>
      <c r="J20" s="30">
        <v>21437.34</v>
      </c>
      <c r="K20" s="30">
        <v>32028.99</v>
      </c>
      <c r="L20" s="30">
        <v>29594.78</v>
      </c>
      <c r="M20" s="30">
        <v>11111.69</v>
      </c>
      <c r="N20" s="30">
        <v>6574.61</v>
      </c>
      <c r="O20" s="30">
        <f t="shared" si="4"/>
        <v>229029.46999999997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-601.04</v>
      </c>
      <c r="D23" s="30">
        <v>-3826</v>
      </c>
      <c r="E23" s="30">
        <v>-143.74</v>
      </c>
      <c r="F23" s="30">
        <v>-155.74</v>
      </c>
      <c r="G23" s="30">
        <v>-1764.63</v>
      </c>
      <c r="H23" s="30">
        <v>-2769.3</v>
      </c>
      <c r="I23" s="30">
        <v>-152.32</v>
      </c>
      <c r="J23" s="30">
        <v>-2006.94</v>
      </c>
      <c r="K23" s="30">
        <v>0</v>
      </c>
      <c r="L23" s="30">
        <v>-911.28</v>
      </c>
      <c r="M23" s="30">
        <v>-478.45</v>
      </c>
      <c r="N23" s="30">
        <v>-131.3</v>
      </c>
      <c r="O23" s="30">
        <f t="shared" si="4"/>
        <v>-12940.740000000002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-43735.43</v>
      </c>
      <c r="C24" s="30">
        <v>-31694.4</v>
      </c>
      <c r="D24" s="30">
        <v>-26200.32</v>
      </c>
      <c r="E24" s="30">
        <v>-8020.46</v>
      </c>
      <c r="F24" s="30">
        <v>-30662.21</v>
      </c>
      <c r="G24" s="30">
        <v>-38352.99</v>
      </c>
      <c r="H24" s="30">
        <v>-6094.72</v>
      </c>
      <c r="I24" s="30">
        <v>-30071.79</v>
      </c>
      <c r="J24" s="30">
        <v>-29897.88</v>
      </c>
      <c r="K24" s="30">
        <v>-36465.64</v>
      </c>
      <c r="L24" s="30">
        <v>-33413.1</v>
      </c>
      <c r="M24" s="30">
        <v>-17494.98</v>
      </c>
      <c r="N24" s="30">
        <v>-10350.45</v>
      </c>
      <c r="O24" s="30">
        <f t="shared" si="4"/>
        <v>-342454.37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25637.89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302941.63000000006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-57820.4</v>
      </c>
      <c r="C27" s="30">
        <f>+C28+C30+C41+C42+C45-C46</f>
        <v>-53908.8</v>
      </c>
      <c r="D27" s="30">
        <f t="shared" si="6"/>
        <v>-46380.4</v>
      </c>
      <c r="E27" s="30">
        <f t="shared" si="6"/>
        <v>-7955.2</v>
      </c>
      <c r="F27" s="30">
        <f t="shared" si="6"/>
        <v>-33008.8</v>
      </c>
      <c r="G27" s="30">
        <f t="shared" si="6"/>
        <v>-64256.4</v>
      </c>
      <c r="H27" s="30">
        <f t="shared" si="6"/>
        <v>-155830.12</v>
      </c>
      <c r="I27" s="30">
        <f t="shared" si="6"/>
        <v>-57912.8</v>
      </c>
      <c r="J27" s="30">
        <f t="shared" si="6"/>
        <v>-44585.2</v>
      </c>
      <c r="K27" s="30">
        <f t="shared" si="6"/>
        <v>-40413</v>
      </c>
      <c r="L27" s="30">
        <f t="shared" si="6"/>
        <v>-33984.6</v>
      </c>
      <c r="M27" s="30">
        <f t="shared" si="6"/>
        <v>-16772.8</v>
      </c>
      <c r="N27" s="30">
        <f t="shared" si="6"/>
        <v>-15140.2</v>
      </c>
      <c r="O27" s="30">
        <f t="shared" si="6"/>
        <v>-627968.72</v>
      </c>
    </row>
    <row r="28" spans="1:15" ht="18.75" customHeight="1">
      <c r="A28" s="26" t="s">
        <v>40</v>
      </c>
      <c r="B28" s="31">
        <f>+B29</f>
        <v>-57820.4</v>
      </c>
      <c r="C28" s="31">
        <f>+C29</f>
        <v>-53908.8</v>
      </c>
      <c r="D28" s="31">
        <f aca="true" t="shared" si="7" ref="D28:O28">+D29</f>
        <v>-46380.4</v>
      </c>
      <c r="E28" s="31">
        <f t="shared" si="7"/>
        <v>-7955.2</v>
      </c>
      <c r="F28" s="31">
        <f t="shared" si="7"/>
        <v>-33008.8</v>
      </c>
      <c r="G28" s="31">
        <f t="shared" si="7"/>
        <v>-54146.4</v>
      </c>
      <c r="H28" s="31">
        <f t="shared" si="7"/>
        <v>-9451.2</v>
      </c>
      <c r="I28" s="31">
        <f t="shared" si="7"/>
        <v>-57912.8</v>
      </c>
      <c r="J28" s="31">
        <f t="shared" si="7"/>
        <v>-44585.2</v>
      </c>
      <c r="K28" s="31">
        <f t="shared" si="7"/>
        <v>-39402</v>
      </c>
      <c r="L28" s="31">
        <f t="shared" si="7"/>
        <v>-32973.6</v>
      </c>
      <c r="M28" s="31">
        <f t="shared" si="7"/>
        <v>-16772.8</v>
      </c>
      <c r="N28" s="31">
        <f t="shared" si="7"/>
        <v>-14938</v>
      </c>
      <c r="O28" s="31">
        <f t="shared" si="7"/>
        <v>-469255.6</v>
      </c>
    </row>
    <row r="29" spans="1:26" ht="18.75" customHeight="1">
      <c r="A29" s="27" t="s">
        <v>41</v>
      </c>
      <c r="B29" s="16">
        <f>ROUND((-B9)*$G$3,2)</f>
        <v>-57820.4</v>
      </c>
      <c r="C29" s="16">
        <f aca="true" t="shared" si="8" ref="C29:N29">ROUND((-C9)*$G$3,2)</f>
        <v>-53908.8</v>
      </c>
      <c r="D29" s="16">
        <f t="shared" si="8"/>
        <v>-46380.4</v>
      </c>
      <c r="E29" s="16">
        <f t="shared" si="8"/>
        <v>-7955.2</v>
      </c>
      <c r="F29" s="16">
        <f t="shared" si="8"/>
        <v>-33008.8</v>
      </c>
      <c r="G29" s="16">
        <f t="shared" si="8"/>
        <v>-54146.4</v>
      </c>
      <c r="H29" s="16">
        <f t="shared" si="8"/>
        <v>-9451.2</v>
      </c>
      <c r="I29" s="16">
        <f t="shared" si="8"/>
        <v>-57912.8</v>
      </c>
      <c r="J29" s="16">
        <f t="shared" si="8"/>
        <v>-44585.2</v>
      </c>
      <c r="K29" s="16">
        <f t="shared" si="8"/>
        <v>-39402</v>
      </c>
      <c r="L29" s="16">
        <f t="shared" si="8"/>
        <v>-32973.6</v>
      </c>
      <c r="M29" s="16">
        <f t="shared" si="8"/>
        <v>-16772.8</v>
      </c>
      <c r="N29" s="16">
        <f t="shared" si="8"/>
        <v>-14938</v>
      </c>
      <c r="O29" s="32">
        <f aca="true" t="shared" si="9" ref="O29:O46">SUM(B29:N29)</f>
        <v>-469255.6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-10110</v>
      </c>
      <c r="H30" s="31">
        <f t="shared" si="10"/>
        <v>-161000</v>
      </c>
      <c r="I30" s="31">
        <f t="shared" si="10"/>
        <v>0</v>
      </c>
      <c r="J30" s="31">
        <f t="shared" si="10"/>
        <v>0</v>
      </c>
      <c r="K30" s="31">
        <f t="shared" si="10"/>
        <v>-1011</v>
      </c>
      <c r="L30" s="31">
        <f t="shared" si="10"/>
        <v>-1011</v>
      </c>
      <c r="M30" s="31">
        <f t="shared" si="10"/>
        <v>0</v>
      </c>
      <c r="N30" s="31">
        <f t="shared" si="10"/>
        <v>-202.2</v>
      </c>
      <c r="O30" s="31">
        <f t="shared" si="10"/>
        <v>-173334.2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-10110</v>
      </c>
      <c r="H35" s="33">
        <v>0</v>
      </c>
      <c r="I35" s="33">
        <v>0</v>
      </c>
      <c r="J35" s="33">
        <v>0</v>
      </c>
      <c r="K35" s="33">
        <v>-1011</v>
      </c>
      <c r="L35" s="33">
        <v>-1011</v>
      </c>
      <c r="M35" s="33">
        <v>0</v>
      </c>
      <c r="N35" s="33">
        <v>-202.2</v>
      </c>
      <c r="O35" s="33">
        <f t="shared" si="9"/>
        <v>-12334.2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-325000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-325000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910195.63</v>
      </c>
      <c r="C44" s="36">
        <f t="shared" si="11"/>
        <v>681537.9199999998</v>
      </c>
      <c r="D44" s="36">
        <f t="shared" si="11"/>
        <v>544456.53</v>
      </c>
      <c r="E44" s="36">
        <f t="shared" si="11"/>
        <v>170333.71</v>
      </c>
      <c r="F44" s="36">
        <f t="shared" si="11"/>
        <v>657893.54</v>
      </c>
      <c r="G44" s="36">
        <f t="shared" si="11"/>
        <v>847996.0599999999</v>
      </c>
      <c r="H44" s="36">
        <f t="shared" si="11"/>
        <v>0</v>
      </c>
      <c r="I44" s="36">
        <f t="shared" si="11"/>
        <v>664598.1799999999</v>
      </c>
      <c r="J44" s="36">
        <f t="shared" si="11"/>
        <v>636142.5800000001</v>
      </c>
      <c r="K44" s="36">
        <f t="shared" si="11"/>
        <v>817545.27</v>
      </c>
      <c r="L44" s="36">
        <f t="shared" si="11"/>
        <v>739510.12</v>
      </c>
      <c r="M44" s="36">
        <f t="shared" si="11"/>
        <v>393620.24</v>
      </c>
      <c r="N44" s="36">
        <f t="shared" si="11"/>
        <v>220739.69999999992</v>
      </c>
      <c r="O44" s="36">
        <f>SUM(B44:N44)</f>
        <v>7284569.48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-14621.080000000016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-14621.080000000016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910195.63</v>
      </c>
      <c r="C50" s="51">
        <f t="shared" si="12"/>
        <v>681537.92</v>
      </c>
      <c r="D50" s="51">
        <f t="shared" si="12"/>
        <v>544456.53</v>
      </c>
      <c r="E50" s="51">
        <f t="shared" si="12"/>
        <v>170333.72</v>
      </c>
      <c r="F50" s="51">
        <f t="shared" si="12"/>
        <v>657893.53</v>
      </c>
      <c r="G50" s="51">
        <f t="shared" si="12"/>
        <v>847996.06</v>
      </c>
      <c r="H50" s="51">
        <f t="shared" si="12"/>
        <v>0</v>
      </c>
      <c r="I50" s="51">
        <f t="shared" si="12"/>
        <v>664598.19</v>
      </c>
      <c r="J50" s="51">
        <f t="shared" si="12"/>
        <v>636142.58</v>
      </c>
      <c r="K50" s="51">
        <f t="shared" si="12"/>
        <v>817545.28</v>
      </c>
      <c r="L50" s="51">
        <f t="shared" si="12"/>
        <v>739510.12</v>
      </c>
      <c r="M50" s="51">
        <f t="shared" si="12"/>
        <v>393620.24</v>
      </c>
      <c r="N50" s="51">
        <f t="shared" si="12"/>
        <v>220739.7</v>
      </c>
      <c r="O50" s="36">
        <f t="shared" si="12"/>
        <v>7284569.500000001</v>
      </c>
      <c r="Q50"/>
    </row>
    <row r="51" spans="1:18" ht="18.75" customHeight="1">
      <c r="A51" s="26" t="s">
        <v>59</v>
      </c>
      <c r="B51" s="51">
        <v>761655.29</v>
      </c>
      <c r="C51" s="51">
        <v>500964.34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1262619.6300000001</v>
      </c>
      <c r="P51"/>
      <c r="Q51"/>
      <c r="R51" s="43"/>
    </row>
    <row r="52" spans="1:16" ht="18.75" customHeight="1">
      <c r="A52" s="26" t="s">
        <v>60</v>
      </c>
      <c r="B52" s="51">
        <v>148540.34</v>
      </c>
      <c r="C52" s="51">
        <v>180573.58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329113.92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544456.53</v>
      </c>
      <c r="E53" s="52">
        <v>0</v>
      </c>
      <c r="F53" s="52">
        <v>0</v>
      </c>
      <c r="G53" s="52">
        <v>0</v>
      </c>
      <c r="H53" s="51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544456.53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170333.72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170333.72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657893.53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657893.53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847996.06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847996.06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664598.19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664598.19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636142.58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636142.58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817545.28</v>
      </c>
      <c r="L59" s="31">
        <v>739510.12</v>
      </c>
      <c r="M59" s="52">
        <v>0</v>
      </c>
      <c r="N59" s="52">
        <v>0</v>
      </c>
      <c r="O59" s="36">
        <f t="shared" si="13"/>
        <v>1557055.4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393620.24</v>
      </c>
      <c r="N60" s="52">
        <v>0</v>
      </c>
      <c r="O60" s="36">
        <f t="shared" si="13"/>
        <v>393620.24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220739.7</v>
      </c>
      <c r="O61" s="55">
        <f t="shared" si="13"/>
        <v>220739.7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2020-10-16T17:27:27Z</dcterms:modified>
  <cp:category/>
  <cp:version/>
  <cp:contentType/>
  <cp:contentStatus/>
</cp:coreProperties>
</file>