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<sst xmlns="http://schemas.openxmlformats.org/spreadsheetml/2006/main" count="79" uniqueCount="76">
  <si>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</si>
  <si>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</si>
  <si>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</si>
  <si>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</si>
  <si>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</si>
  <si>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</si>
  <si>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</si>
  <si>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</si>
  <si>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</si>
  <si>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</si>
  <si>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</si>
  <si>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</si>
  <si>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</si>
  <si>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</si>
  <si>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</si>
  <si>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</si>
  <si>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</si>
  <si>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</si>
  <si>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</si>
  <si>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</si>
  <si>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</si>
  <si>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</si>
  <si>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</si>
  <si>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</si>
  <si>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</si>
  <si>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</si>
  <si>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</si>
  <si>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</si>
  <si>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</si>
  <si>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</si>
  <si>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</si>
  <si>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</si>
  <si>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</si>
  <si>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</si>
  <si>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</si>
  <si>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</si>
  <si>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</si>
  <si>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</si>
  <si>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</si>
  <si>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</si>
  <si>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</si>
  <si>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</si>
  <si>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</si>
  <si>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</si>
  <si>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</si>
  <si>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</si>
  <si>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</si>
  <si>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</si>
  <si>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</si>
  <si>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</si>
  <si>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</si>
  <si>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</si>
  <si>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</si>
  <si>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</si>
  <si>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</si>
  <si>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</si>
  <si>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</si>
  <si>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</si>
  <si>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</si>
  <si>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</si>
  <si>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</si>
  <si>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</si>
  <si>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</si>
  <si>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</si>
  <si>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</si>
  <si>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</si>
  <si>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</si>
  <si>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</si>
  <si>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</si>
  <si>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</si>
  <si>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</si>
  <si>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</si>
  <si>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</si>
  <si>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07/10/20 - VENCIMENTO 15/10/20</t>
  </si>
  <si>
    <t>5.3. Revisão de Remuneração pelo Transporte Coletivo (1)</t>
  </si>
  <si>
    <t>Nota:(1) Remuneração frota parada mês de setembro/20, de acordo com as portarias SMT.GAB 081 e 087/20.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</si>
</sst>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305098</v>
      </c>
      <c r="C7" s="9">
        <f t="shared" si="0"/>
        <v>214499</v>
      </c>
      <c r="D7" s="9">
        <f t="shared" si="0"/>
        <v>235051</v>
      </c>
      <c r="E7" s="9">
        <f t="shared" si="0"/>
        <v>49817</v>
      </c>
      <c r="F7" s="9">
        <f t="shared" si="0"/>
        <v>178113</v>
      </c>
      <c r="G7" s="9">
        <f t="shared" si="0"/>
        <v>268636</v>
      </c>
      <c r="H7" s="9">
        <f t="shared" si="0"/>
        <v>42921</v>
      </c>
      <c r="I7" s="9">
        <f t="shared" si="0"/>
        <v>215273</v>
      </c>
      <c r="J7" s="9">
        <f t="shared" si="0"/>
        <v>195267</v>
      </c>
      <c r="K7" s="9">
        <f t="shared" si="0"/>
        <v>274778</v>
      </c>
      <c r="L7" s="9">
        <f t="shared" si="0"/>
        <v>209727</v>
      </c>
      <c r="M7" s="9">
        <f t="shared" si="0"/>
        <v>90010</v>
      </c>
      <c r="N7" s="9">
        <f t="shared" si="0"/>
        <v>60199</v>
      </c>
      <c r="O7" s="9">
        <f t="shared" si="0"/>
        <v>2339389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14030</v>
      </c>
      <c r="C8" s="11">
        <f t="shared" si="1"/>
        <v>12679</v>
      </c>
      <c r="D8" s="11">
        <f t="shared" si="1"/>
        <v>10697</v>
      </c>
      <c r="E8" s="11">
        <f t="shared" si="1"/>
        <v>2059</v>
      </c>
      <c r="F8" s="11">
        <f t="shared" si="1"/>
        <v>7789</v>
      </c>
      <c r="G8" s="11">
        <f t="shared" si="1"/>
        <v>12446</v>
      </c>
      <c r="H8" s="11">
        <f t="shared" si="1"/>
        <v>2409</v>
      </c>
      <c r="I8" s="11">
        <f t="shared" si="1"/>
        <v>13410</v>
      </c>
      <c r="J8" s="11">
        <f t="shared" si="1"/>
        <v>10362</v>
      </c>
      <c r="K8" s="11">
        <f t="shared" si="1"/>
        <v>9209</v>
      </c>
      <c r="L8" s="11">
        <f t="shared" si="1"/>
        <v>8103</v>
      </c>
      <c r="M8" s="11">
        <f t="shared" si="1"/>
        <v>4146</v>
      </c>
      <c r="N8" s="11">
        <f t="shared" si="1"/>
        <v>3711</v>
      </c>
      <c r="O8" s="11">
        <f t="shared" si="1"/>
        <v>111050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14030</v>
      </c>
      <c r="C9" s="11">
        <v>12679</v>
      </c>
      <c r="D9" s="11">
        <v>10697</v>
      </c>
      <c r="E9" s="11">
        <v>2059</v>
      </c>
      <c r="F9" s="11">
        <v>7789</v>
      </c>
      <c r="G9" s="11">
        <v>12446</v>
      </c>
      <c r="H9" s="11">
        <v>2408</v>
      </c>
      <c r="I9" s="11">
        <v>13407</v>
      </c>
      <c r="J9" s="11">
        <v>10362</v>
      </c>
      <c r="K9" s="11">
        <v>9200</v>
      </c>
      <c r="L9" s="11">
        <v>8103</v>
      </c>
      <c r="M9" s="11">
        <v>4141</v>
      </c>
      <c r="N9" s="11">
        <v>3711</v>
      </c>
      <c r="O9" s="11">
        <f>SUM(B9:N9)</f>
        <v>111032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3</v>
      </c>
      <c r="J10" s="13">
        <v>0</v>
      </c>
      <c r="K10" s="13">
        <v>9</v>
      </c>
      <c r="L10" s="13">
        <v>0</v>
      </c>
      <c r="M10" s="13">
        <v>5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291068</v>
      </c>
      <c r="C11" s="13">
        <v>201820</v>
      </c>
      <c r="D11" s="13">
        <v>224354</v>
      </c>
      <c r="E11" s="13">
        <v>47758</v>
      </c>
      <c r="F11" s="13">
        <v>170324</v>
      </c>
      <c r="G11" s="13">
        <v>256190</v>
      </c>
      <c r="H11" s="13">
        <v>40512</v>
      </c>
      <c r="I11" s="13">
        <v>201863</v>
      </c>
      <c r="J11" s="13">
        <v>184905</v>
      </c>
      <c r="K11" s="13">
        <v>265569</v>
      </c>
      <c r="L11" s="13">
        <v>201624</v>
      </c>
      <c r="M11" s="13">
        <v>85864</v>
      </c>
      <c r="N11" s="13">
        <v>56488</v>
      </c>
      <c r="O11" s="11">
        <f>SUM(B11:N11)</f>
        <v>2228339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1.424015427841371</v>
      </c>
      <c r="C15" s="19">
        <v>1.481132161357269</v>
      </c>
      <c r="D15" s="19">
        <v>1.281530871447926</v>
      </c>
      <c r="E15" s="19">
        <v>1.063797803638405</v>
      </c>
      <c r="F15" s="19">
        <v>1.735855040224079</v>
      </c>
      <c r="G15" s="19">
        <v>1.846283533440063</v>
      </c>
      <c r="H15" s="19">
        <v>1.70140295188071</v>
      </c>
      <c r="I15" s="19">
        <v>1.484616647217822</v>
      </c>
      <c r="J15" s="19">
        <v>1.482771895905077</v>
      </c>
      <c r="K15" s="19">
        <v>1.414834901251913</v>
      </c>
      <c r="L15" s="19">
        <v>1.470677420975375</v>
      </c>
      <c r="M15" s="19">
        <v>1.54649448635786</v>
      </c>
      <c r="N15" s="19">
        <v>1.530338301528749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999686.49</v>
      </c>
      <c r="C17" s="24">
        <f aca="true" t="shared" si="2" ref="C17:N17">C18+C19+C20+C21+C22+C23+C24+C25</f>
        <v>764310.21</v>
      </c>
      <c r="D17" s="24">
        <f t="shared" si="2"/>
        <v>617088.49</v>
      </c>
      <c r="E17" s="24">
        <f t="shared" si="2"/>
        <v>187765.69</v>
      </c>
      <c r="F17" s="24">
        <f t="shared" si="2"/>
        <v>724180.03</v>
      </c>
      <c r="G17" s="24">
        <f t="shared" si="2"/>
        <v>959627.7000000001</v>
      </c>
      <c r="H17" s="24">
        <f t="shared" si="2"/>
        <v>183021.67</v>
      </c>
      <c r="I17" s="24">
        <f t="shared" si="2"/>
        <v>751499.94</v>
      </c>
      <c r="J17" s="24">
        <f t="shared" si="2"/>
        <v>678723.0599999999</v>
      </c>
      <c r="K17" s="24">
        <f t="shared" si="2"/>
        <v>879635.29</v>
      </c>
      <c r="L17" s="24">
        <f t="shared" si="2"/>
        <v>796954.21</v>
      </c>
      <c r="M17" s="24">
        <f t="shared" si="2"/>
        <v>419074.91</v>
      </c>
      <c r="N17" s="24">
        <f t="shared" si="2"/>
        <v>243318.69999999995</v>
      </c>
      <c r="O17" s="24">
        <f>O18+O19+O20+O21+O22+O23+O24+O25</f>
        <v>8204886.39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681649.95</v>
      </c>
      <c r="C18" s="30">
        <f t="shared" si="3"/>
        <v>494956.44</v>
      </c>
      <c r="D18" s="30">
        <f t="shared" si="3"/>
        <v>475555.18</v>
      </c>
      <c r="E18" s="30">
        <f t="shared" si="3"/>
        <v>172421.62</v>
      </c>
      <c r="F18" s="30">
        <f t="shared" si="3"/>
        <v>417532.49</v>
      </c>
      <c r="G18" s="30">
        <f t="shared" si="3"/>
        <v>517688.44</v>
      </c>
      <c r="H18" s="30">
        <f t="shared" si="3"/>
        <v>110903.57</v>
      </c>
      <c r="I18" s="30">
        <f t="shared" si="3"/>
        <v>492802.95</v>
      </c>
      <c r="J18" s="30">
        <f t="shared" si="3"/>
        <v>449914.69</v>
      </c>
      <c r="K18" s="30">
        <f t="shared" si="3"/>
        <v>598851.17</v>
      </c>
      <c r="L18" s="30">
        <f t="shared" si="3"/>
        <v>520206.85</v>
      </c>
      <c r="M18" s="30">
        <f t="shared" si="3"/>
        <v>257923.66</v>
      </c>
      <c r="N18" s="30">
        <f t="shared" si="3"/>
        <v>155891.33</v>
      </c>
      <c r="O18" s="30">
        <f aca="true" t="shared" si="4" ref="O18:O25">SUM(B18:N18)</f>
        <v>5346298.34</v>
      </c>
    </row>
    <row r="19" spans="1:23" ht="18.75" customHeight="1">
      <c r="A19" s="26" t="s">
        <v>35</v>
      </c>
      <c r="B19" s="30">
        <f>IF(B15&lt;&gt;0,ROUND((B15-1)*B18,2),0)</f>
        <v>289030.1</v>
      </c>
      <c r="C19" s="30">
        <f aca="true" t="shared" si="5" ref="C19:N19">IF(C15&lt;&gt;0,ROUND((C15-1)*C18,2),0)</f>
        <v>238139.46</v>
      </c>
      <c r="D19" s="30">
        <f t="shared" si="5"/>
        <v>133883.46</v>
      </c>
      <c r="E19" s="30">
        <f t="shared" si="5"/>
        <v>11000.12</v>
      </c>
      <c r="F19" s="30">
        <f t="shared" si="5"/>
        <v>307243.39</v>
      </c>
      <c r="G19" s="30">
        <f t="shared" si="5"/>
        <v>438111.2</v>
      </c>
      <c r="H19" s="30">
        <f t="shared" si="5"/>
        <v>77788.09</v>
      </c>
      <c r="I19" s="30">
        <f t="shared" si="5"/>
        <v>238820.51</v>
      </c>
      <c r="J19" s="30">
        <f t="shared" si="5"/>
        <v>217206.17</v>
      </c>
      <c r="K19" s="30">
        <f t="shared" si="5"/>
        <v>248424.37</v>
      </c>
      <c r="L19" s="30">
        <f t="shared" si="5"/>
        <v>244849.62</v>
      </c>
      <c r="M19" s="30">
        <f t="shared" si="5"/>
        <v>140953.86</v>
      </c>
      <c r="N19" s="30">
        <f t="shared" si="5"/>
        <v>82675.14</v>
      </c>
      <c r="O19" s="30">
        <f t="shared" si="4"/>
        <v>2668125.49</v>
      </c>
      <c r="W19" s="62"/>
    </row>
    <row r="20" spans="1:15" ht="18.75" customHeight="1">
      <c r="A20" s="26" t="s">
        <v>36</v>
      </c>
      <c r="B20" s="30">
        <v>33706.02</v>
      </c>
      <c r="C20" s="30">
        <v>24229.74</v>
      </c>
      <c r="D20" s="30">
        <v>10697.84</v>
      </c>
      <c r="E20" s="30">
        <v>5659.41</v>
      </c>
      <c r="F20" s="30">
        <v>14346.32</v>
      </c>
      <c r="G20" s="30">
        <v>22114.15</v>
      </c>
      <c r="H20" s="30">
        <v>3038.39</v>
      </c>
      <c r="I20" s="30">
        <v>13549.11</v>
      </c>
      <c r="J20" s="30">
        <v>20437.07</v>
      </c>
      <c r="K20" s="30">
        <v>31707.26</v>
      </c>
      <c r="L20" s="30">
        <v>29230.68</v>
      </c>
      <c r="M20" s="30">
        <v>11458.04</v>
      </c>
      <c r="N20" s="30">
        <v>6718.54</v>
      </c>
      <c r="O20" s="30">
        <f t="shared" si="4"/>
        <v>226892.57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-381.95</v>
      </c>
      <c r="C23" s="30">
        <v>-601.04</v>
      </c>
      <c r="D23" s="30">
        <v>-3672.96</v>
      </c>
      <c r="E23" s="30">
        <v>-71.87</v>
      </c>
      <c r="F23" s="30">
        <v>-155.74</v>
      </c>
      <c r="G23" s="30">
        <v>-924.33</v>
      </c>
      <c r="H23" s="30">
        <v>-1791.9</v>
      </c>
      <c r="I23" s="30">
        <v>0</v>
      </c>
      <c r="J23" s="30">
        <v>-3164.79</v>
      </c>
      <c r="K23" s="30">
        <v>-68.06</v>
      </c>
      <c r="L23" s="30">
        <v>-1215.04</v>
      </c>
      <c r="M23" s="30">
        <v>-615.15</v>
      </c>
      <c r="N23" s="30">
        <v>-65.65</v>
      </c>
      <c r="O23" s="30">
        <f t="shared" si="4"/>
        <v>-12728.479999999996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-43394.28</v>
      </c>
      <c r="C24" s="30">
        <v>-31694.4</v>
      </c>
      <c r="D24" s="30">
        <v>-26336.78</v>
      </c>
      <c r="E24" s="30">
        <v>-8088.43</v>
      </c>
      <c r="F24" s="30">
        <v>-30662.21</v>
      </c>
      <c r="G24" s="30">
        <v>-39039.09</v>
      </c>
      <c r="H24" s="30">
        <v>-6916.48</v>
      </c>
      <c r="I24" s="30">
        <v>-30208.17</v>
      </c>
      <c r="J24" s="30">
        <v>-28873.98</v>
      </c>
      <c r="K24" s="30">
        <v>-36397.86</v>
      </c>
      <c r="L24" s="30">
        <v>-33140.34</v>
      </c>
      <c r="M24" s="30">
        <v>-17359.36</v>
      </c>
      <c r="N24" s="30">
        <v>-10418.1</v>
      </c>
      <c r="O24" s="30">
        <f t="shared" si="4"/>
        <v>-342529.48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36428.93</v>
      </c>
      <c r="C25" s="30">
        <v>36632.29</v>
      </c>
      <c r="D25" s="30">
        <v>25637.89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302941.63000000006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1057084.19</v>
      </c>
      <c r="C27" s="30">
        <f>+C28+C30+C41+C42+C45-C46</f>
        <v>891636.9600000001</v>
      </c>
      <c r="D27" s="30">
        <f t="shared" si="6"/>
        <v>286318.3</v>
      </c>
      <c r="E27" s="30">
        <f t="shared" si="6"/>
        <v>314321.75</v>
      </c>
      <c r="F27" s="30">
        <f t="shared" si="6"/>
        <v>299817.18000000005</v>
      </c>
      <c r="G27" s="30">
        <f t="shared" si="6"/>
        <v>1002926.92</v>
      </c>
      <c r="H27" s="30">
        <f t="shared" si="6"/>
        <v>171194.18</v>
      </c>
      <c r="I27" s="30">
        <f t="shared" si="6"/>
        <v>669770.0499999999</v>
      </c>
      <c r="J27" s="30">
        <f t="shared" si="6"/>
        <v>387642.11</v>
      </c>
      <c r="K27" s="30">
        <f t="shared" si="6"/>
        <v>969431.94</v>
      </c>
      <c r="L27" s="30">
        <f t="shared" si="6"/>
        <v>1041450.94</v>
      </c>
      <c r="M27" s="30">
        <f t="shared" si="6"/>
        <v>445829.17</v>
      </c>
      <c r="N27" s="30">
        <f t="shared" si="6"/>
        <v>10822.570000000002</v>
      </c>
      <c r="O27" s="30">
        <f t="shared" si="6"/>
        <v>7548246.260000001</v>
      </c>
    </row>
    <row r="28" spans="1:15" ht="18.75" customHeight="1">
      <c r="A28" s="26" t="s">
        <v>40</v>
      </c>
      <c r="B28" s="31">
        <f>+B29</f>
        <v>-61732</v>
      </c>
      <c r="C28" s="31">
        <f>+C29</f>
        <v>-55787.6</v>
      </c>
      <c r="D28" s="31">
        <f aca="true" t="shared" si="7" ref="D28:O28">+D29</f>
        <v>-47066.8</v>
      </c>
      <c r="E28" s="31">
        <f t="shared" si="7"/>
        <v>-9059.6</v>
      </c>
      <c r="F28" s="31">
        <f t="shared" si="7"/>
        <v>-34271.6</v>
      </c>
      <c r="G28" s="31">
        <f t="shared" si="7"/>
        <v>-54762.4</v>
      </c>
      <c r="H28" s="31">
        <f t="shared" si="7"/>
        <v>-10595.2</v>
      </c>
      <c r="I28" s="31">
        <f t="shared" si="7"/>
        <v>-58990.8</v>
      </c>
      <c r="J28" s="31">
        <f t="shared" si="7"/>
        <v>-45592.8</v>
      </c>
      <c r="K28" s="31">
        <f t="shared" si="7"/>
        <v>-40480</v>
      </c>
      <c r="L28" s="31">
        <f t="shared" si="7"/>
        <v>-35653.2</v>
      </c>
      <c r="M28" s="31">
        <f t="shared" si="7"/>
        <v>-18220.4</v>
      </c>
      <c r="N28" s="31">
        <f t="shared" si="7"/>
        <v>-16328.4</v>
      </c>
      <c r="O28" s="31">
        <f t="shared" si="7"/>
        <v>-488540.8000000001</v>
      </c>
    </row>
    <row r="29" spans="1:26" ht="18.75" customHeight="1">
      <c r="A29" s="27" t="s">
        <v>41</v>
      </c>
      <c r="B29" s="16">
        <f>ROUND((-B9)*$G$3,2)</f>
        <v>-61732</v>
      </c>
      <c r="C29" s="16">
        <f aca="true" t="shared" si="8" ref="C29:N29">ROUND((-C9)*$G$3,2)</f>
        <v>-55787.6</v>
      </c>
      <c r="D29" s="16">
        <f t="shared" si="8"/>
        <v>-47066.8</v>
      </c>
      <c r="E29" s="16">
        <f t="shared" si="8"/>
        <v>-9059.6</v>
      </c>
      <c r="F29" s="16">
        <f t="shared" si="8"/>
        <v>-34271.6</v>
      </c>
      <c r="G29" s="16">
        <f t="shared" si="8"/>
        <v>-54762.4</v>
      </c>
      <c r="H29" s="16">
        <f t="shared" si="8"/>
        <v>-10595.2</v>
      </c>
      <c r="I29" s="16">
        <f t="shared" si="8"/>
        <v>-58990.8</v>
      </c>
      <c r="J29" s="16">
        <f t="shared" si="8"/>
        <v>-45592.8</v>
      </c>
      <c r="K29" s="16">
        <f t="shared" si="8"/>
        <v>-40480</v>
      </c>
      <c r="L29" s="16">
        <f t="shared" si="8"/>
        <v>-35653.2</v>
      </c>
      <c r="M29" s="16">
        <f t="shared" si="8"/>
        <v>-18220.4</v>
      </c>
      <c r="N29" s="16">
        <f t="shared" si="8"/>
        <v>-16328.4</v>
      </c>
      <c r="O29" s="32">
        <f aca="true" t="shared" si="9" ref="O29:O46">SUM(B29:N29)</f>
        <v>-488540.8000000001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1118816.19</v>
      </c>
      <c r="C41" s="35">
        <v>947424.56</v>
      </c>
      <c r="D41" s="35">
        <v>333385.1</v>
      </c>
      <c r="E41" s="35">
        <v>323381.35</v>
      </c>
      <c r="F41" s="35">
        <v>334088.78</v>
      </c>
      <c r="G41" s="35">
        <v>1057689.32</v>
      </c>
      <c r="H41" s="35">
        <v>181789.38</v>
      </c>
      <c r="I41" s="35">
        <v>728760.85</v>
      </c>
      <c r="J41" s="35">
        <v>433234.91</v>
      </c>
      <c r="K41" s="35">
        <v>1009911.94</v>
      </c>
      <c r="L41" s="35">
        <v>1077104.14</v>
      </c>
      <c r="M41" s="35">
        <v>464049.57</v>
      </c>
      <c r="N41" s="35">
        <v>27150.97</v>
      </c>
      <c r="O41" s="33">
        <f t="shared" si="9"/>
        <v>8036787.0600000005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2056770.68</v>
      </c>
      <c r="C44" s="36">
        <f t="shared" si="11"/>
        <v>1655947.17</v>
      </c>
      <c r="D44" s="36">
        <f t="shared" si="11"/>
        <v>903406.79</v>
      </c>
      <c r="E44" s="36">
        <f t="shared" si="11"/>
        <v>502087.44</v>
      </c>
      <c r="F44" s="36">
        <f t="shared" si="11"/>
        <v>1023997.2100000001</v>
      </c>
      <c r="G44" s="36">
        <f t="shared" si="11"/>
        <v>1962554.62</v>
      </c>
      <c r="H44" s="36">
        <f t="shared" si="11"/>
        <v>354215.85</v>
      </c>
      <c r="I44" s="36">
        <f t="shared" si="11"/>
        <v>1421269.9899999998</v>
      </c>
      <c r="J44" s="36">
        <f t="shared" si="11"/>
        <v>1066365.17</v>
      </c>
      <c r="K44" s="36">
        <f t="shared" si="11"/>
        <v>1849067.23</v>
      </c>
      <c r="L44" s="36">
        <f t="shared" si="11"/>
        <v>1838405.15</v>
      </c>
      <c r="M44" s="36">
        <f t="shared" si="11"/>
        <v>864904.08</v>
      </c>
      <c r="N44" s="36">
        <f t="shared" si="11"/>
        <v>254141.26999999996</v>
      </c>
      <c r="O44" s="36">
        <f>SUM(B44:N44)</f>
        <v>15753132.65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2056770.6800000002</v>
      </c>
      <c r="C50" s="51">
        <f t="shared" si="12"/>
        <v>1655947.17</v>
      </c>
      <c r="D50" s="51">
        <f t="shared" si="12"/>
        <v>903406.8</v>
      </c>
      <c r="E50" s="51">
        <f t="shared" si="12"/>
        <v>502087.44</v>
      </c>
      <c r="F50" s="51">
        <f t="shared" si="12"/>
        <v>1023997.22</v>
      </c>
      <c r="G50" s="51">
        <f t="shared" si="12"/>
        <v>1962554.61</v>
      </c>
      <c r="H50" s="51">
        <f t="shared" si="12"/>
        <v>354215.85</v>
      </c>
      <c r="I50" s="51">
        <f t="shared" si="12"/>
        <v>1421269.99</v>
      </c>
      <c r="J50" s="51">
        <f t="shared" si="12"/>
        <v>1066365.17</v>
      </c>
      <c r="K50" s="51">
        <f t="shared" si="12"/>
        <v>1849067.23</v>
      </c>
      <c r="L50" s="51">
        <f t="shared" si="12"/>
        <v>1838405.15</v>
      </c>
      <c r="M50" s="51">
        <f t="shared" si="12"/>
        <v>864904.07</v>
      </c>
      <c r="N50" s="51">
        <f t="shared" si="12"/>
        <v>254141.27</v>
      </c>
      <c r="O50" s="36">
        <f t="shared" si="12"/>
        <v>15753132.649999999</v>
      </c>
      <c r="Q50" s="43"/>
    </row>
    <row r="51" spans="1:18" ht="18.75" customHeight="1">
      <c r="A51" s="26" t="s">
        <v>57</v>
      </c>
      <c r="B51" s="51">
        <v>1713312.58</v>
      </c>
      <c r="C51" s="51">
        <v>1202539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2915851.58</v>
      </c>
      <c r="P51"/>
      <c r="Q51"/>
      <c r="R51" s="43"/>
    </row>
    <row r="52" spans="1:16" ht="18.75" customHeight="1">
      <c r="A52" s="26" t="s">
        <v>58</v>
      </c>
      <c r="B52" s="51">
        <v>343458.1</v>
      </c>
      <c r="C52" s="51">
        <v>453408.17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796866.27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903406.8</v>
      </c>
      <c r="E53" s="52">
        <v>0</v>
      </c>
      <c r="F53" s="52">
        <v>0</v>
      </c>
      <c r="G53" s="52">
        <v>0</v>
      </c>
      <c r="H53" s="51">
        <v>354215.85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1257622.65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502087.44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502087.44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1023997.22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1023997.22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1962554.61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1962554.61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1421269.99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1421269.99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1066365.17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1066365.17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1849067.23</v>
      </c>
      <c r="L59" s="31">
        <v>1838405.15</v>
      </c>
      <c r="M59" s="52">
        <v>0</v>
      </c>
      <c r="N59" s="52">
        <v>0</v>
      </c>
      <c r="O59" s="36">
        <f t="shared" si="13"/>
        <v>3687472.38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864904.07</v>
      </c>
      <c r="N60" s="52">
        <v>0</v>
      </c>
      <c r="O60" s="36">
        <f t="shared" si="13"/>
        <v>864904.07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254141.27</v>
      </c>
      <c r="O61" s="55">
        <f t="shared" si="13"/>
        <v>254141.27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2020-10-14T18:11:30Z</dcterms:modified>
  <cp:category/>
  <cp:version/>
  <cp:contentType/>
  <cp:contentStatus/>
</cp:coreProperties>
</file>