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<sst xmlns="http://schemas.openxmlformats.org/spreadsheetml/2006/main" count="79" uniqueCount="76">
  <si>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</si>
  <si>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</si>
  <si>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</si>
  <si>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</si>
  <si>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</si>
  <si>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</si>
  <si>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</si>
  <si>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</si>
  <si>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</si>
  <si>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</si>
  <si>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</si>
  <si>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</si>
  <si>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</si>
  <si>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</si>
  <si>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</si>
  <si>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</si>
  <si>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</si>
  <si>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</si>
  <si>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</si>
  <si>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</si>
  <si>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</si>
  <si>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</si>
  <si>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</si>
  <si>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</si>
  <si>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</si>
  <si>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</si>
  <si>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</si>
  <si>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</si>
  <si>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</si>
  <si>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</si>
  <si>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</si>
  <si>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</si>
  <si>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</si>
  <si>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</si>
  <si>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</si>
  <si>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</si>
  <si>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</si>
  <si>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</si>
  <si>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</si>
  <si>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</si>
  <si>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</si>
  <si>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</si>
  <si>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</si>
  <si>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</si>
  <si>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</si>
  <si>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</si>
  <si>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</si>
  <si>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</si>
  <si>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</si>
  <si>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</si>
  <si>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</si>
  <si>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</si>
  <si>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</si>
  <si>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</si>
  <si>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</si>
  <si>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</si>
  <si>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</si>
  <si>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</si>
  <si>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</si>
  <si>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</si>
  <si>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</si>
  <si>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</si>
  <si>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</si>
  <si>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</si>
  <si>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</si>
  <si>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</si>
  <si>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</si>
  <si>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</si>
  <si>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</si>
  <si>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</si>
  <si>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</si>
  <si>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</si>
  <si>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</si>
  <si>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</si>
  <si>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</si>
  <si>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02/10/20 - VENCIMENTO 09/10/20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</si>
</sst>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294839</v>
      </c>
      <c r="C7" s="9">
        <f t="shared" si="0"/>
        <v>206437</v>
      </c>
      <c r="D7" s="9">
        <f t="shared" si="0"/>
        <v>222257</v>
      </c>
      <c r="E7" s="9">
        <f t="shared" si="0"/>
        <v>46820</v>
      </c>
      <c r="F7" s="9">
        <f t="shared" si="0"/>
        <v>161753</v>
      </c>
      <c r="G7" s="9">
        <f t="shared" si="0"/>
        <v>258680</v>
      </c>
      <c r="H7" s="9">
        <f t="shared" si="0"/>
        <v>41734</v>
      </c>
      <c r="I7" s="9">
        <f t="shared" si="0"/>
        <v>200716</v>
      </c>
      <c r="J7" s="9">
        <f t="shared" si="0"/>
        <v>188670</v>
      </c>
      <c r="K7" s="9">
        <f t="shared" si="0"/>
        <v>263218</v>
      </c>
      <c r="L7" s="9">
        <f t="shared" si="0"/>
        <v>201750</v>
      </c>
      <c r="M7" s="9">
        <f t="shared" si="0"/>
        <v>88694</v>
      </c>
      <c r="N7" s="9">
        <f t="shared" si="0"/>
        <v>58488</v>
      </c>
      <c r="O7" s="9">
        <f t="shared" si="0"/>
        <v>2234056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14286</v>
      </c>
      <c r="C8" s="11">
        <f t="shared" si="1"/>
        <v>13105</v>
      </c>
      <c r="D8" s="11">
        <f t="shared" si="1"/>
        <v>10586</v>
      </c>
      <c r="E8" s="11">
        <f t="shared" si="1"/>
        <v>1948</v>
      </c>
      <c r="F8" s="11">
        <f t="shared" si="1"/>
        <v>7639</v>
      </c>
      <c r="G8" s="11">
        <f t="shared" si="1"/>
        <v>12585</v>
      </c>
      <c r="H8" s="11">
        <f t="shared" si="1"/>
        <v>2550</v>
      </c>
      <c r="I8" s="11">
        <f t="shared" si="1"/>
        <v>13261</v>
      </c>
      <c r="J8" s="11">
        <f t="shared" si="1"/>
        <v>10688</v>
      </c>
      <c r="K8" s="11">
        <f t="shared" si="1"/>
        <v>9640</v>
      </c>
      <c r="L8" s="11">
        <f t="shared" si="1"/>
        <v>7748</v>
      </c>
      <c r="M8" s="11">
        <f t="shared" si="1"/>
        <v>4156</v>
      </c>
      <c r="N8" s="11">
        <f t="shared" si="1"/>
        <v>3566</v>
      </c>
      <c r="O8" s="11">
        <f t="shared" si="1"/>
        <v>111758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14286</v>
      </c>
      <c r="C9" s="11">
        <v>13105</v>
      </c>
      <c r="D9" s="11">
        <v>10586</v>
      </c>
      <c r="E9" s="11">
        <v>1948</v>
      </c>
      <c r="F9" s="11">
        <v>7639</v>
      </c>
      <c r="G9" s="11">
        <v>12585</v>
      </c>
      <c r="H9" s="11">
        <v>2547</v>
      </c>
      <c r="I9" s="11">
        <v>13259</v>
      </c>
      <c r="J9" s="11">
        <v>10688</v>
      </c>
      <c r="K9" s="11">
        <v>9638</v>
      </c>
      <c r="L9" s="11">
        <v>7748</v>
      </c>
      <c r="M9" s="11">
        <v>4151</v>
      </c>
      <c r="N9" s="11">
        <v>3566</v>
      </c>
      <c r="O9" s="11">
        <f>SUM(B9:N9)</f>
        <v>111746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3</v>
      </c>
      <c r="I10" s="13">
        <v>2</v>
      </c>
      <c r="J10" s="13">
        <v>0</v>
      </c>
      <c r="K10" s="13">
        <v>2</v>
      </c>
      <c r="L10" s="13">
        <v>0</v>
      </c>
      <c r="M10" s="13">
        <v>5</v>
      </c>
      <c r="N10" s="13">
        <v>0</v>
      </c>
      <c r="O10" s="11">
        <f>SUM(B10:N10)</f>
        <v>12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280553</v>
      </c>
      <c r="C11" s="13">
        <v>193332</v>
      </c>
      <c r="D11" s="13">
        <v>211671</v>
      </c>
      <c r="E11" s="13">
        <v>44872</v>
      </c>
      <c r="F11" s="13">
        <v>154114</v>
      </c>
      <c r="G11" s="13">
        <v>246095</v>
      </c>
      <c r="H11" s="13">
        <v>39184</v>
      </c>
      <c r="I11" s="13">
        <v>187455</v>
      </c>
      <c r="J11" s="13">
        <v>177982</v>
      </c>
      <c r="K11" s="13">
        <v>253578</v>
      </c>
      <c r="L11" s="13">
        <v>194002</v>
      </c>
      <c r="M11" s="13">
        <v>84538</v>
      </c>
      <c r="N11" s="13">
        <v>54922</v>
      </c>
      <c r="O11" s="11">
        <f>SUM(B11:N11)</f>
        <v>2122298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1.454711662883311</v>
      </c>
      <c r="C15" s="19">
        <v>1.518210148158702</v>
      </c>
      <c r="D15" s="19">
        <v>1.341575898089825</v>
      </c>
      <c r="E15" s="19">
        <v>1.119719297623198</v>
      </c>
      <c r="F15" s="19">
        <v>1.848943329720297</v>
      </c>
      <c r="G15" s="19">
        <v>1.894958284678664</v>
      </c>
      <c r="H15" s="19">
        <v>1.79446835896036</v>
      </c>
      <c r="I15" s="19">
        <v>1.555643321355896</v>
      </c>
      <c r="J15" s="19">
        <v>1.495066372116322</v>
      </c>
      <c r="K15" s="19">
        <v>1.438495141951815</v>
      </c>
      <c r="L15" s="19">
        <v>1.489363904154262</v>
      </c>
      <c r="M15" s="19">
        <v>1.584855273916523</v>
      </c>
      <c r="N15" s="19">
        <v>1.578714989974293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986705.7400000001</v>
      </c>
      <c r="C17" s="24">
        <f aca="true" t="shared" si="2" ref="C17:N17">C18+C19+C20+C21+C22+C23+C24+C25</f>
        <v>753988.9199999999</v>
      </c>
      <c r="D17" s="24">
        <f t="shared" si="2"/>
        <v>610659.5199999999</v>
      </c>
      <c r="E17" s="24">
        <f t="shared" si="2"/>
        <v>185697.01</v>
      </c>
      <c r="F17" s="24">
        <f t="shared" si="2"/>
        <v>700365.09</v>
      </c>
      <c r="G17" s="24">
        <f t="shared" si="2"/>
        <v>948416.2499999999</v>
      </c>
      <c r="H17" s="24">
        <f t="shared" si="2"/>
        <v>188100.36</v>
      </c>
      <c r="I17" s="24">
        <f t="shared" si="2"/>
        <v>734563.7300000001</v>
      </c>
      <c r="J17" s="24">
        <f t="shared" si="2"/>
        <v>661303.2</v>
      </c>
      <c r="K17" s="24">
        <f t="shared" si="2"/>
        <v>856099.27</v>
      </c>
      <c r="L17" s="24">
        <f t="shared" si="2"/>
        <v>776119.0900000001</v>
      </c>
      <c r="M17" s="24">
        <f t="shared" si="2"/>
        <v>423288.43</v>
      </c>
      <c r="N17" s="24">
        <f t="shared" si="2"/>
        <v>243719.28999999995</v>
      </c>
      <c r="O17" s="24">
        <f>O18+O19+O20+O21+O22+O23+O24+O25</f>
        <v>8069025.900000001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658729.29</v>
      </c>
      <c r="C18" s="30">
        <f t="shared" si="3"/>
        <v>476353.38</v>
      </c>
      <c r="D18" s="30">
        <f t="shared" si="3"/>
        <v>449670.36</v>
      </c>
      <c r="E18" s="30">
        <f t="shared" si="3"/>
        <v>162048.7</v>
      </c>
      <c r="F18" s="30">
        <f t="shared" si="3"/>
        <v>379181.38</v>
      </c>
      <c r="G18" s="30">
        <f t="shared" si="3"/>
        <v>498502.23</v>
      </c>
      <c r="H18" s="30">
        <f t="shared" si="3"/>
        <v>107836.48</v>
      </c>
      <c r="I18" s="30">
        <f t="shared" si="3"/>
        <v>459479.07</v>
      </c>
      <c r="J18" s="30">
        <f t="shared" si="3"/>
        <v>434714.55</v>
      </c>
      <c r="K18" s="30">
        <f t="shared" si="3"/>
        <v>573657.31</v>
      </c>
      <c r="L18" s="30">
        <f t="shared" si="3"/>
        <v>500420.7</v>
      </c>
      <c r="M18" s="30">
        <f t="shared" si="3"/>
        <v>254152.66</v>
      </c>
      <c r="N18" s="30">
        <f t="shared" si="3"/>
        <v>151460.52</v>
      </c>
      <c r="O18" s="30">
        <f aca="true" t="shared" si="4" ref="O18:O25">SUM(B18:N18)</f>
        <v>5106206.63</v>
      </c>
    </row>
    <row r="19" spans="1:23" ht="18.75" customHeight="1">
      <c r="A19" s="26" t="s">
        <v>35</v>
      </c>
      <c r="B19" s="30">
        <f>IF(B15&lt;&gt;0,ROUND((B15-1)*B18,2),0)</f>
        <v>299531.89</v>
      </c>
      <c r="C19" s="30">
        <f aca="true" t="shared" si="5" ref="C19:N19">IF(C15&lt;&gt;0,ROUND((C15-1)*C18,2),0)</f>
        <v>246851.16</v>
      </c>
      <c r="D19" s="30">
        <f t="shared" si="5"/>
        <v>153596.56</v>
      </c>
      <c r="E19" s="30">
        <f t="shared" si="5"/>
        <v>19400.36</v>
      </c>
      <c r="F19" s="30">
        <f t="shared" si="5"/>
        <v>321903.5</v>
      </c>
      <c r="G19" s="30">
        <f t="shared" si="5"/>
        <v>446138.7</v>
      </c>
      <c r="H19" s="30">
        <f t="shared" si="5"/>
        <v>85672.67</v>
      </c>
      <c r="I19" s="30">
        <f t="shared" si="5"/>
        <v>255306.48</v>
      </c>
      <c r="J19" s="30">
        <f t="shared" si="5"/>
        <v>215212.56</v>
      </c>
      <c r="K19" s="30">
        <f t="shared" si="5"/>
        <v>251545.94</v>
      </c>
      <c r="L19" s="30">
        <f t="shared" si="5"/>
        <v>244887.83</v>
      </c>
      <c r="M19" s="30">
        <f t="shared" si="5"/>
        <v>148642.52</v>
      </c>
      <c r="N19" s="30">
        <f t="shared" si="5"/>
        <v>87652.47</v>
      </c>
      <c r="O19" s="30">
        <f t="shared" si="4"/>
        <v>2776342.6400000006</v>
      </c>
      <c r="W19" s="62"/>
    </row>
    <row r="20" spans="1:15" ht="18.75" customHeight="1">
      <c r="A20" s="26" t="s">
        <v>36</v>
      </c>
      <c r="B20" s="30">
        <v>33176.78</v>
      </c>
      <c r="C20" s="30">
        <v>23820.72</v>
      </c>
      <c r="D20" s="30">
        <v>10440.59</v>
      </c>
      <c r="E20" s="30">
        <v>5563.41</v>
      </c>
      <c r="F20" s="30">
        <v>14289.44</v>
      </c>
      <c r="G20" s="30">
        <v>22107.67</v>
      </c>
      <c r="H20" s="30">
        <v>3260.68</v>
      </c>
      <c r="I20" s="30">
        <v>13498.63</v>
      </c>
      <c r="J20" s="30">
        <v>20282.4</v>
      </c>
      <c r="K20" s="30">
        <v>30246.61</v>
      </c>
      <c r="L20" s="30">
        <v>28221</v>
      </c>
      <c r="M20" s="30">
        <v>11752.82</v>
      </c>
      <c r="N20" s="30">
        <v>6574.61</v>
      </c>
      <c r="O20" s="30">
        <f t="shared" si="4"/>
        <v>223235.36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1323.86</v>
      </c>
      <c r="E21" s="30">
        <v>0</v>
      </c>
      <c r="F21" s="30">
        <v>1323.86</v>
      </c>
      <c r="G21" s="30">
        <v>1323.86</v>
      </c>
      <c r="H21" s="30">
        <v>0</v>
      </c>
      <c r="I21" s="30">
        <v>0</v>
      </c>
      <c r="J21" s="30">
        <v>1323.86</v>
      </c>
      <c r="K21" s="30">
        <v>1323.86</v>
      </c>
      <c r="L21" s="30">
        <v>1323.86</v>
      </c>
      <c r="M21" s="30">
        <v>1323.86</v>
      </c>
      <c r="N21" s="30">
        <v>1323.86</v>
      </c>
      <c r="O21" s="30">
        <f t="shared" si="4"/>
        <v>15886.320000000002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-687.51</v>
      </c>
      <c r="C23" s="30">
        <v>-826.43</v>
      </c>
      <c r="D23" s="30">
        <v>-3672.96</v>
      </c>
      <c r="E23" s="30">
        <v>-71.87</v>
      </c>
      <c r="F23" s="30">
        <v>-700.83</v>
      </c>
      <c r="G23" s="30">
        <v>-1176.42</v>
      </c>
      <c r="H23" s="30">
        <v>-1547.55</v>
      </c>
      <c r="I23" s="30">
        <v>-456.96</v>
      </c>
      <c r="J23" s="30">
        <v>-3782.31</v>
      </c>
      <c r="K23" s="30">
        <v>-816.72</v>
      </c>
      <c r="L23" s="30">
        <v>-1974.44</v>
      </c>
      <c r="M23" s="30">
        <v>-478.45</v>
      </c>
      <c r="N23" s="30">
        <v>0</v>
      </c>
      <c r="O23" s="30">
        <f t="shared" si="4"/>
        <v>-16192.449999999999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-43121.36</v>
      </c>
      <c r="C24" s="30">
        <v>-31489.92</v>
      </c>
      <c r="D24" s="30">
        <v>-26336.78</v>
      </c>
      <c r="E24" s="30">
        <v>-8088.43</v>
      </c>
      <c r="F24" s="30">
        <v>-30184.18</v>
      </c>
      <c r="G24" s="30">
        <v>-38833.26</v>
      </c>
      <c r="H24" s="30">
        <v>-7121.92</v>
      </c>
      <c r="I24" s="30">
        <v>-29799.03</v>
      </c>
      <c r="J24" s="30">
        <v>-28327.9</v>
      </c>
      <c r="K24" s="30">
        <v>-35652.28</v>
      </c>
      <c r="L24" s="30">
        <v>-32458.44</v>
      </c>
      <c r="M24" s="30">
        <v>-17494.98</v>
      </c>
      <c r="N24" s="30">
        <v>-10485.75</v>
      </c>
      <c r="O24" s="30">
        <f t="shared" si="4"/>
        <v>-339394.23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36428.93</v>
      </c>
      <c r="C25" s="30">
        <v>36632.29</v>
      </c>
      <c r="D25" s="30">
        <v>25637.89</v>
      </c>
      <c r="E25" s="30">
        <v>6844.84</v>
      </c>
      <c r="F25" s="30">
        <v>14551.92</v>
      </c>
      <c r="G25" s="30">
        <v>20353.47</v>
      </c>
      <c r="H25" s="30">
        <v>0</v>
      </c>
      <c r="I25" s="30">
        <v>36535.54</v>
      </c>
      <c r="J25" s="30">
        <v>21880.04</v>
      </c>
      <c r="K25" s="30">
        <v>35794.55</v>
      </c>
      <c r="L25" s="30">
        <v>35698.58</v>
      </c>
      <c r="M25" s="30">
        <v>25390</v>
      </c>
      <c r="N25" s="30">
        <v>7193.58</v>
      </c>
      <c r="O25" s="30">
        <f t="shared" si="4"/>
        <v>302941.63000000006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-62858.4</v>
      </c>
      <c r="C27" s="30">
        <f>+C28+C30+C41+C42+C45-C46</f>
        <v>-57662</v>
      </c>
      <c r="D27" s="30">
        <f t="shared" si="6"/>
        <v>-46578.4</v>
      </c>
      <c r="E27" s="30">
        <f t="shared" si="6"/>
        <v>-8571.2</v>
      </c>
      <c r="F27" s="30">
        <f t="shared" si="6"/>
        <v>-33611.6</v>
      </c>
      <c r="G27" s="30">
        <f t="shared" si="6"/>
        <v>-55374</v>
      </c>
      <c r="H27" s="30">
        <f t="shared" si="6"/>
        <v>-141206.8</v>
      </c>
      <c r="I27" s="30">
        <f t="shared" si="6"/>
        <v>-58339.6</v>
      </c>
      <c r="J27" s="30">
        <f t="shared" si="6"/>
        <v>-47027.2</v>
      </c>
      <c r="K27" s="30">
        <f t="shared" si="6"/>
        <v>-42407.2</v>
      </c>
      <c r="L27" s="30">
        <f t="shared" si="6"/>
        <v>-34091.2</v>
      </c>
      <c r="M27" s="30">
        <f t="shared" si="6"/>
        <v>-18264.4</v>
      </c>
      <c r="N27" s="30">
        <f t="shared" si="6"/>
        <v>-15690.4</v>
      </c>
      <c r="O27" s="30">
        <f t="shared" si="6"/>
        <v>-621682.4</v>
      </c>
    </row>
    <row r="28" spans="1:15" ht="18.75" customHeight="1">
      <c r="A28" s="26" t="s">
        <v>40</v>
      </c>
      <c r="B28" s="31">
        <f>+B29</f>
        <v>-62858.4</v>
      </c>
      <c r="C28" s="31">
        <f>+C29</f>
        <v>-57662</v>
      </c>
      <c r="D28" s="31">
        <f aca="true" t="shared" si="7" ref="D28:O28">+D29</f>
        <v>-46578.4</v>
      </c>
      <c r="E28" s="31">
        <f t="shared" si="7"/>
        <v>-8571.2</v>
      </c>
      <c r="F28" s="31">
        <f t="shared" si="7"/>
        <v>-33611.6</v>
      </c>
      <c r="G28" s="31">
        <f t="shared" si="7"/>
        <v>-55374</v>
      </c>
      <c r="H28" s="31">
        <f t="shared" si="7"/>
        <v>-11206.8</v>
      </c>
      <c r="I28" s="31">
        <f t="shared" si="7"/>
        <v>-58339.6</v>
      </c>
      <c r="J28" s="31">
        <f t="shared" si="7"/>
        <v>-47027.2</v>
      </c>
      <c r="K28" s="31">
        <f t="shared" si="7"/>
        <v>-42407.2</v>
      </c>
      <c r="L28" s="31">
        <f t="shared" si="7"/>
        <v>-34091.2</v>
      </c>
      <c r="M28" s="31">
        <f t="shared" si="7"/>
        <v>-18264.4</v>
      </c>
      <c r="N28" s="31">
        <f t="shared" si="7"/>
        <v>-15690.4</v>
      </c>
      <c r="O28" s="31">
        <f t="shared" si="7"/>
        <v>-491682.4</v>
      </c>
    </row>
    <row r="29" spans="1:26" ht="18.75" customHeight="1">
      <c r="A29" s="27" t="s">
        <v>41</v>
      </c>
      <c r="B29" s="16">
        <f>ROUND((-B9)*$G$3,2)</f>
        <v>-62858.4</v>
      </c>
      <c r="C29" s="16">
        <f aca="true" t="shared" si="8" ref="C29:N29">ROUND((-C9)*$G$3,2)</f>
        <v>-57662</v>
      </c>
      <c r="D29" s="16">
        <f t="shared" si="8"/>
        <v>-46578.4</v>
      </c>
      <c r="E29" s="16">
        <f t="shared" si="8"/>
        <v>-8571.2</v>
      </c>
      <c r="F29" s="16">
        <f t="shared" si="8"/>
        <v>-33611.6</v>
      </c>
      <c r="G29" s="16">
        <f t="shared" si="8"/>
        <v>-55374</v>
      </c>
      <c r="H29" s="16">
        <f t="shared" si="8"/>
        <v>-11206.8</v>
      </c>
      <c r="I29" s="16">
        <f t="shared" si="8"/>
        <v>-58339.6</v>
      </c>
      <c r="J29" s="16">
        <f t="shared" si="8"/>
        <v>-47027.2</v>
      </c>
      <c r="K29" s="16">
        <f t="shared" si="8"/>
        <v>-42407.2</v>
      </c>
      <c r="L29" s="16">
        <f t="shared" si="8"/>
        <v>-34091.2</v>
      </c>
      <c r="M29" s="16">
        <f t="shared" si="8"/>
        <v>-18264.4</v>
      </c>
      <c r="N29" s="16">
        <f t="shared" si="8"/>
        <v>-15690.4</v>
      </c>
      <c r="O29" s="32">
        <f aca="true" t="shared" si="9" ref="O29:O46">SUM(B29:N29)</f>
        <v>-491682.4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-130000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-130000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-294000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-294000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923847.3400000001</v>
      </c>
      <c r="C44" s="36">
        <f t="shared" si="11"/>
        <v>696326.9199999999</v>
      </c>
      <c r="D44" s="36">
        <f t="shared" si="11"/>
        <v>564081.1199999999</v>
      </c>
      <c r="E44" s="36">
        <f t="shared" si="11"/>
        <v>177125.81</v>
      </c>
      <c r="F44" s="36">
        <f t="shared" si="11"/>
        <v>666753.49</v>
      </c>
      <c r="G44" s="36">
        <f t="shared" si="11"/>
        <v>893042.2499999999</v>
      </c>
      <c r="H44" s="36">
        <f t="shared" si="11"/>
        <v>46893.56</v>
      </c>
      <c r="I44" s="36">
        <f t="shared" si="11"/>
        <v>676224.1300000001</v>
      </c>
      <c r="J44" s="36">
        <f t="shared" si="11"/>
        <v>614276</v>
      </c>
      <c r="K44" s="36">
        <f t="shared" si="11"/>
        <v>813692.0700000001</v>
      </c>
      <c r="L44" s="36">
        <f t="shared" si="11"/>
        <v>742027.8900000001</v>
      </c>
      <c r="M44" s="36">
        <f t="shared" si="11"/>
        <v>405024.02999999997</v>
      </c>
      <c r="N44" s="36">
        <f t="shared" si="11"/>
        <v>228028.88999999996</v>
      </c>
      <c r="O44" s="36">
        <f>SUM(B44:N44)</f>
        <v>7447343.5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923847.35</v>
      </c>
      <c r="C50" s="51">
        <f t="shared" si="12"/>
        <v>696326.9099999999</v>
      </c>
      <c r="D50" s="51">
        <f t="shared" si="12"/>
        <v>564081.12</v>
      </c>
      <c r="E50" s="51">
        <f t="shared" si="12"/>
        <v>177125.81</v>
      </c>
      <c r="F50" s="51">
        <f t="shared" si="12"/>
        <v>666753.5</v>
      </c>
      <c r="G50" s="51">
        <f t="shared" si="12"/>
        <v>893042.25</v>
      </c>
      <c r="H50" s="51">
        <f t="shared" si="12"/>
        <v>46893.57</v>
      </c>
      <c r="I50" s="51">
        <f t="shared" si="12"/>
        <v>676224.12</v>
      </c>
      <c r="J50" s="51">
        <f t="shared" si="12"/>
        <v>614275.99</v>
      </c>
      <c r="K50" s="51">
        <f t="shared" si="12"/>
        <v>813692.07</v>
      </c>
      <c r="L50" s="51">
        <f t="shared" si="12"/>
        <v>742027.89</v>
      </c>
      <c r="M50" s="51">
        <f t="shared" si="12"/>
        <v>405024.03</v>
      </c>
      <c r="N50" s="51">
        <f t="shared" si="12"/>
        <v>228028.9</v>
      </c>
      <c r="O50" s="36">
        <f t="shared" si="12"/>
        <v>7447343.510000001</v>
      </c>
      <c r="Q50"/>
    </row>
    <row r="51" spans="1:18" ht="18.75" customHeight="1">
      <c r="A51" s="26" t="s">
        <v>59</v>
      </c>
      <c r="B51" s="51">
        <v>772986.22</v>
      </c>
      <c r="C51" s="51">
        <v>511612.42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1284598.64</v>
      </c>
      <c r="P51"/>
      <c r="Q51"/>
      <c r="R51" s="43"/>
    </row>
    <row r="52" spans="1:16" ht="18.75" customHeight="1">
      <c r="A52" s="26" t="s">
        <v>60</v>
      </c>
      <c r="B52" s="51">
        <v>150861.13</v>
      </c>
      <c r="C52" s="51">
        <v>184714.49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335575.62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564081.12</v>
      </c>
      <c r="E53" s="52">
        <v>0</v>
      </c>
      <c r="F53" s="52">
        <v>0</v>
      </c>
      <c r="G53" s="52">
        <v>0</v>
      </c>
      <c r="H53" s="51">
        <v>46893.57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610974.69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177125.81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177125.81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666753.5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666753.5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893042.25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893042.25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676224.12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676224.12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614275.99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614275.99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813692.07</v>
      </c>
      <c r="L59" s="31">
        <v>742027.89</v>
      </c>
      <c r="M59" s="52">
        <v>0</v>
      </c>
      <c r="N59" s="52">
        <v>0</v>
      </c>
      <c r="O59" s="36">
        <f t="shared" si="13"/>
        <v>1555719.96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405024.03</v>
      </c>
      <c r="N60" s="52">
        <v>0</v>
      </c>
      <c r="O60" s="36">
        <f t="shared" si="13"/>
        <v>405024.03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228028.9</v>
      </c>
      <c r="O61" s="55">
        <f t="shared" si="13"/>
        <v>228028.9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2020-10-08T16:22:40Z</dcterms:modified>
  <cp:category/>
  <cp:version/>
  <cp:contentType/>
  <cp:contentStatus/>
</cp:coreProperties>
</file>