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<sst xmlns="http://schemas.openxmlformats.org/spreadsheetml/2006/main" count="74" uniqueCount="73">
  <si>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</si>
  <si>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</si>
  <si>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</si>
  <si>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</si>
  <si>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</si>
  <si>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</si>
  <si>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</si>
  <si>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</si>
  <si>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</si>
  <si>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</si>
  <si>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</si>
  <si>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</si>
  <si>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</si>
  <si>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</si>
  <si>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</si>
  <si>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</si>
  <si>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</si>
  <si>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</si>
  <si>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</si>
  <si>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</si>
  <si>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</si>
  <si>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</si>
  <si>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</si>
  <si>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</si>
  <si>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</si>
  <si>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</si>
  <si>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</si>
  <si>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</si>
  <si>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</si>
  <si>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</si>
  <si>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</si>
  <si>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</si>
  <si>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</si>
  <si>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</si>
  <si>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</si>
  <si>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</si>
  <si>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</si>
  <si>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</si>
  <si>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</si>
  <si>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</si>
  <si>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</si>
  <si>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</si>
  <si>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</si>
  <si>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</si>
  <si>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</si>
  <si>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</si>
  <si>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</si>
  <si>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</si>
  <si>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</si>
  <si>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</si>
  <si>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</si>
  <si>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</si>
  <si>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</si>
  <si>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</si>
  <si>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</si>
  <si>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</si>
  <si>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</si>
  <si>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</si>
  <si>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</si>
  <si>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</si>
  <si>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</si>
  <si>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</si>
  <si>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</si>
  <si>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</si>
  <si>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</si>
  <si>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</si>
  <si>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</si>
  <si>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</si>
  <si>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</si>
  <si>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</si>
  <si>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</si>
  <si>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</si>
  <si>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31/10/20 - VENCIMENTO 09/11/20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</si>
</sst>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136950</v>
      </c>
      <c r="C7" s="47">
        <f t="shared" si="0"/>
        <v>119626</v>
      </c>
      <c r="D7" s="47">
        <f t="shared" si="0"/>
        <v>174672</v>
      </c>
      <c r="E7" s="47">
        <f t="shared" si="0"/>
        <v>79657</v>
      </c>
      <c r="F7" s="47">
        <f t="shared" si="0"/>
        <v>100270</v>
      </c>
      <c r="G7" s="47">
        <f t="shared" si="0"/>
        <v>121587</v>
      </c>
      <c r="H7" s="47">
        <f t="shared" si="0"/>
        <v>138317</v>
      </c>
      <c r="I7" s="47">
        <f t="shared" si="0"/>
        <v>161300</v>
      </c>
      <c r="J7" s="47">
        <f t="shared" si="0"/>
        <v>35538</v>
      </c>
      <c r="K7" s="47">
        <f t="shared" si="0"/>
        <v>1067917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11669</v>
      </c>
      <c r="C8" s="45">
        <f t="shared" si="1"/>
        <v>12174</v>
      </c>
      <c r="D8" s="45">
        <f t="shared" si="1"/>
        <v>15029</v>
      </c>
      <c r="E8" s="45">
        <f t="shared" si="1"/>
        <v>7313</v>
      </c>
      <c r="F8" s="45">
        <f t="shared" si="1"/>
        <v>8061</v>
      </c>
      <c r="G8" s="45">
        <f t="shared" si="1"/>
        <v>6076</v>
      </c>
      <c r="H8" s="45">
        <f t="shared" si="1"/>
        <v>5829</v>
      </c>
      <c r="I8" s="45">
        <f t="shared" si="1"/>
        <v>11401</v>
      </c>
      <c r="J8" s="45">
        <f t="shared" si="1"/>
        <v>1254</v>
      </c>
      <c r="K8" s="38">
        <f>SUM(B8:J8)</f>
        <v>78806</v>
      </c>
      <c r="L8"/>
      <c r="M8"/>
      <c r="N8"/>
    </row>
    <row r="9" spans="1:14" ht="16.5" customHeight="1">
      <c r="A9" s="22" t="s">
        <v>35</v>
      </c>
      <c r="B9" s="45">
        <v>11662</v>
      </c>
      <c r="C9" s="45">
        <v>12172</v>
      </c>
      <c r="D9" s="45">
        <v>15028</v>
      </c>
      <c r="E9" s="45">
        <v>7286</v>
      </c>
      <c r="F9" s="45">
        <v>8055</v>
      </c>
      <c r="G9" s="45">
        <v>6075</v>
      </c>
      <c r="H9" s="45">
        <v>5829</v>
      </c>
      <c r="I9" s="45">
        <v>11396</v>
      </c>
      <c r="J9" s="45">
        <v>1254</v>
      </c>
      <c r="K9" s="38">
        <f>SUM(B9:J9)</f>
        <v>78757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2</v>
      </c>
      <c r="D10" s="45">
        <v>1</v>
      </c>
      <c r="E10" s="45">
        <v>27</v>
      </c>
      <c r="F10" s="45">
        <v>6</v>
      </c>
      <c r="G10" s="45">
        <v>1</v>
      </c>
      <c r="H10" s="45">
        <v>0</v>
      </c>
      <c r="I10" s="45">
        <v>5</v>
      </c>
      <c r="J10" s="45">
        <v>0</v>
      </c>
      <c r="K10" s="38">
        <f>SUM(B10:J10)</f>
        <v>49</v>
      </c>
      <c r="L10"/>
      <c r="M10"/>
      <c r="N10"/>
    </row>
    <row r="11" spans="1:14" ht="16.5" customHeight="1">
      <c r="A11" s="44" t="s">
        <v>33</v>
      </c>
      <c r="B11" s="43">
        <v>125281</v>
      </c>
      <c r="C11" s="43">
        <v>107452</v>
      </c>
      <c r="D11" s="43">
        <v>159643</v>
      </c>
      <c r="E11" s="43">
        <v>72344</v>
      </c>
      <c r="F11" s="43">
        <v>92209</v>
      </c>
      <c r="G11" s="43">
        <v>115511</v>
      </c>
      <c r="H11" s="43">
        <v>132488</v>
      </c>
      <c r="I11" s="43">
        <v>149899</v>
      </c>
      <c r="J11" s="43">
        <v>34284</v>
      </c>
      <c r="K11" s="38">
        <f>SUM(B11:J11)</f>
        <v>989111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1.570167359398063</v>
      </c>
      <c r="C15" s="39">
        <v>1.653047361328649</v>
      </c>
      <c r="D15" s="39">
        <v>1.366596981804881</v>
      </c>
      <c r="E15" s="39">
        <v>1.714654642075714</v>
      </c>
      <c r="F15" s="39">
        <v>1.496930591265144</v>
      </c>
      <c r="G15" s="39">
        <v>1.489376463318191</v>
      </c>
      <c r="H15" s="39">
        <v>1.407343036223603</v>
      </c>
      <c r="I15" s="39">
        <v>1.454516947300386</v>
      </c>
      <c r="J15" s="39">
        <v>1.553949545485359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715256.5000000001</v>
      </c>
      <c r="C17" s="36">
        <f aca="true" t="shared" si="2" ref="C17:J17">C18+C19+C20+C21+C22+C23+C24</f>
        <v>727687.86</v>
      </c>
      <c r="D17" s="36">
        <f t="shared" si="2"/>
        <v>966503.6399999999</v>
      </c>
      <c r="E17" s="36">
        <f t="shared" si="2"/>
        <v>486299.47000000003</v>
      </c>
      <c r="F17" s="36">
        <f t="shared" si="2"/>
        <v>566111.1</v>
      </c>
      <c r="G17" s="36">
        <f t="shared" si="2"/>
        <v>684430.5899999999</v>
      </c>
      <c r="H17" s="36">
        <f t="shared" si="2"/>
        <v>589277.4</v>
      </c>
      <c r="I17" s="36">
        <f t="shared" si="2"/>
        <v>726917.89</v>
      </c>
      <c r="J17" s="36">
        <f t="shared" si="2"/>
        <v>187481.61</v>
      </c>
      <c r="K17" s="36">
        <f aca="true" t="shared" si="3" ref="K17:K24">SUM(B17:J17)</f>
        <v>5649966.0600000005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465739.56</v>
      </c>
      <c r="C18" s="30">
        <f t="shared" si="4"/>
        <v>446575.82</v>
      </c>
      <c r="D18" s="30">
        <f t="shared" si="4"/>
        <v>722321.12</v>
      </c>
      <c r="E18" s="30">
        <f t="shared" si="4"/>
        <v>286781.13</v>
      </c>
      <c r="F18" s="30">
        <f t="shared" si="4"/>
        <v>381757.97</v>
      </c>
      <c r="G18" s="30">
        <f t="shared" si="4"/>
        <v>468049.16</v>
      </c>
      <c r="H18" s="30">
        <f t="shared" si="4"/>
        <v>424439.55</v>
      </c>
      <c r="I18" s="30">
        <f t="shared" si="4"/>
        <v>499642.88</v>
      </c>
      <c r="J18" s="30">
        <f t="shared" si="4"/>
        <v>124720.61</v>
      </c>
      <c r="K18" s="30">
        <f t="shared" si="3"/>
        <v>3820027.7999999993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265549.5</v>
      </c>
      <c r="C19" s="30">
        <f t="shared" si="5"/>
        <v>291635.16</v>
      </c>
      <c r="D19" s="30">
        <f t="shared" si="5"/>
        <v>264800.74</v>
      </c>
      <c r="E19" s="30">
        <f t="shared" si="5"/>
        <v>204949.47</v>
      </c>
      <c r="F19" s="30">
        <f t="shared" si="5"/>
        <v>189707.21</v>
      </c>
      <c r="G19" s="30">
        <f t="shared" si="5"/>
        <v>229052.24</v>
      </c>
      <c r="H19" s="30">
        <f t="shared" si="5"/>
        <v>172892.49</v>
      </c>
      <c r="I19" s="30">
        <f t="shared" si="5"/>
        <v>227096.16</v>
      </c>
      <c r="J19" s="30">
        <f t="shared" si="5"/>
        <v>69088.93</v>
      </c>
      <c r="K19" s="30">
        <f t="shared" si="3"/>
        <v>1914771.8999999997</v>
      </c>
      <c r="L19"/>
      <c r="M19"/>
      <c r="N19"/>
    </row>
    <row r="20" spans="1:14" ht="16.5" customHeight="1">
      <c r="A20" s="18" t="s">
        <v>28</v>
      </c>
      <c r="B20" s="30">
        <v>15911.31</v>
      </c>
      <c r="C20" s="30">
        <v>18409.89</v>
      </c>
      <c r="D20" s="30">
        <v>14143.21</v>
      </c>
      <c r="E20" s="30">
        <v>12731.65</v>
      </c>
      <c r="F20" s="30">
        <v>16115.55</v>
      </c>
      <c r="G20" s="30">
        <v>11621.85</v>
      </c>
      <c r="H20" s="30">
        <v>15125.6</v>
      </c>
      <c r="I20" s="30">
        <v>27863.58</v>
      </c>
      <c r="J20" s="30">
        <v>5461.57</v>
      </c>
      <c r="K20" s="30">
        <f t="shared" si="3"/>
        <v>137384.21000000002</v>
      </c>
      <c r="L20"/>
      <c r="M20"/>
      <c r="N20"/>
    </row>
    <row r="21" spans="1:14" ht="16.5" customHeight="1">
      <c r="A21" s="18" t="s">
        <v>27</v>
      </c>
      <c r="B21" s="30">
        <v>1323.77</v>
      </c>
      <c r="C21" s="34">
        <v>2647.54</v>
      </c>
      <c r="D21" s="34">
        <v>0</v>
      </c>
      <c r="E21" s="30">
        <v>1323.77</v>
      </c>
      <c r="F21" s="30">
        <v>1323.77</v>
      </c>
      <c r="G21" s="34">
        <v>0</v>
      </c>
      <c r="H21" s="34">
        <v>0</v>
      </c>
      <c r="I21" s="34">
        <v>1323.77</v>
      </c>
      <c r="J21" s="34">
        <v>0</v>
      </c>
      <c r="K21" s="30">
        <f t="shared" si="3"/>
        <v>7942.620000000001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-115.55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-115.55</v>
      </c>
      <c r="L23"/>
      <c r="M23"/>
      <c r="N23"/>
    </row>
    <row r="24" spans="1:14" ht="16.5" customHeight="1">
      <c r="A24" s="18" t="s">
        <v>70</v>
      </c>
      <c r="B24" s="30">
        <v>-33267.64</v>
      </c>
      <c r="C24" s="30">
        <v>-31580.55</v>
      </c>
      <c r="D24" s="30">
        <v>-34761.43</v>
      </c>
      <c r="E24" s="30">
        <v>-19371</v>
      </c>
      <c r="F24" s="30">
        <v>-22793.4</v>
      </c>
      <c r="G24" s="30">
        <v>-24292.66</v>
      </c>
      <c r="H24" s="30">
        <v>-23180.24</v>
      </c>
      <c r="I24" s="30">
        <v>-29008.5</v>
      </c>
      <c r="J24" s="30">
        <v>-11789.5</v>
      </c>
      <c r="K24" s="30">
        <f t="shared" si="3"/>
        <v>-230044.91999999998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-51312.8</v>
      </c>
      <c r="C27" s="30">
        <f t="shared" si="6"/>
        <v>-53556.8</v>
      </c>
      <c r="D27" s="30">
        <f t="shared" si="6"/>
        <v>-102174.23999999999</v>
      </c>
      <c r="E27" s="30">
        <f t="shared" si="6"/>
        <v>-32058.4</v>
      </c>
      <c r="F27" s="30">
        <f t="shared" si="6"/>
        <v>-35442</v>
      </c>
      <c r="G27" s="30">
        <f t="shared" si="6"/>
        <v>-26730</v>
      </c>
      <c r="H27" s="30">
        <f t="shared" si="6"/>
        <v>-25647.6</v>
      </c>
      <c r="I27" s="30">
        <f t="shared" si="6"/>
        <v>-50142.4</v>
      </c>
      <c r="J27" s="30">
        <f t="shared" si="6"/>
        <v>-15953.78</v>
      </c>
      <c r="K27" s="30">
        <f aca="true" t="shared" si="7" ref="K27:K35">SUM(B27:J27)</f>
        <v>-393018.02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-51312.8</v>
      </c>
      <c r="C28" s="30">
        <f t="shared" si="8"/>
        <v>-53556.8</v>
      </c>
      <c r="D28" s="30">
        <f t="shared" si="8"/>
        <v>-66123.2</v>
      </c>
      <c r="E28" s="30">
        <f t="shared" si="8"/>
        <v>-32058.4</v>
      </c>
      <c r="F28" s="30">
        <f t="shared" si="8"/>
        <v>-35442</v>
      </c>
      <c r="G28" s="30">
        <f t="shared" si="8"/>
        <v>-26730</v>
      </c>
      <c r="H28" s="30">
        <f t="shared" si="8"/>
        <v>-25647.6</v>
      </c>
      <c r="I28" s="30">
        <f t="shared" si="8"/>
        <v>-50142.4</v>
      </c>
      <c r="J28" s="30">
        <f t="shared" si="8"/>
        <v>-5517.6</v>
      </c>
      <c r="K28" s="30">
        <f t="shared" si="7"/>
        <v>-346530.79999999993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-51312.8</v>
      </c>
      <c r="C29" s="30">
        <f aca="true" t="shared" si="9" ref="C29:J29">-ROUND((C9)*$E$3,2)</f>
        <v>-53556.8</v>
      </c>
      <c r="D29" s="30">
        <f t="shared" si="9"/>
        <v>-66123.2</v>
      </c>
      <c r="E29" s="30">
        <f t="shared" si="9"/>
        <v>-32058.4</v>
      </c>
      <c r="F29" s="30">
        <f t="shared" si="9"/>
        <v>-35442</v>
      </c>
      <c r="G29" s="30">
        <f t="shared" si="9"/>
        <v>-26730</v>
      </c>
      <c r="H29" s="30">
        <f t="shared" si="9"/>
        <v>-25647.6</v>
      </c>
      <c r="I29" s="30">
        <f t="shared" si="9"/>
        <v>-50142.4</v>
      </c>
      <c r="J29" s="30">
        <f t="shared" si="9"/>
        <v>-5517.6</v>
      </c>
      <c r="K29" s="30">
        <f t="shared" si="7"/>
        <v>-346530.79999999993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-36051.04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-10436.18</v>
      </c>
      <c r="K33" s="30">
        <f t="shared" si="7"/>
        <v>-46487.22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-36051.04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-10436.18</v>
      </c>
      <c r="K34" s="30">
        <f t="shared" si="7"/>
        <v>-46487.22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663943.7000000001</v>
      </c>
      <c r="C47" s="27">
        <f aca="true" t="shared" si="11" ref="C47:J47">IF(C17+C27+C48&lt;0,0,C17+C27+C48)</f>
        <v>674131.0599999999</v>
      </c>
      <c r="D47" s="27">
        <f t="shared" si="11"/>
        <v>864329.3999999999</v>
      </c>
      <c r="E47" s="27">
        <f t="shared" si="11"/>
        <v>454241.07</v>
      </c>
      <c r="F47" s="27">
        <f t="shared" si="11"/>
        <v>530669.1</v>
      </c>
      <c r="G47" s="27">
        <f t="shared" si="11"/>
        <v>657700.5899999999</v>
      </c>
      <c r="H47" s="27">
        <f t="shared" si="11"/>
        <v>563629.8</v>
      </c>
      <c r="I47" s="27">
        <f t="shared" si="11"/>
        <v>676775.49</v>
      </c>
      <c r="J47" s="27">
        <f t="shared" si="11"/>
        <v>171527.83</v>
      </c>
      <c r="K47" s="20">
        <f>SUM(B47:J47)</f>
        <v>5256948.04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663943.7</v>
      </c>
      <c r="C53" s="10">
        <f t="shared" si="13"/>
        <v>674131.06</v>
      </c>
      <c r="D53" s="10">
        <f t="shared" si="13"/>
        <v>864329.4</v>
      </c>
      <c r="E53" s="10">
        <f t="shared" si="13"/>
        <v>454241.07</v>
      </c>
      <c r="F53" s="10">
        <f t="shared" si="13"/>
        <v>530669.11</v>
      </c>
      <c r="G53" s="10">
        <f t="shared" si="13"/>
        <v>657700.59</v>
      </c>
      <c r="H53" s="10">
        <f t="shared" si="13"/>
        <v>563629.79</v>
      </c>
      <c r="I53" s="10">
        <f>SUM(I54:I66)</f>
        <v>676775.49</v>
      </c>
      <c r="J53" s="10">
        <f t="shared" si="13"/>
        <v>171527.83</v>
      </c>
      <c r="K53" s="5">
        <f>SUM(K54:K66)</f>
        <v>5256948.039999999</v>
      </c>
      <c r="L53" s="9"/>
    </row>
    <row r="54" spans="1:11" ht="16.5" customHeight="1">
      <c r="A54" s="7" t="s">
        <v>60</v>
      </c>
      <c r="B54" s="8">
        <v>579689.24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579689.24</v>
      </c>
    </row>
    <row r="55" spans="1:11" ht="16.5" customHeight="1">
      <c r="A55" s="7" t="s">
        <v>61</v>
      </c>
      <c r="B55" s="8">
        <v>84254.46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84254.46</v>
      </c>
    </row>
    <row r="56" spans="1:11" ht="16.5" customHeight="1">
      <c r="A56" s="7" t="s">
        <v>4</v>
      </c>
      <c r="B56" s="6">
        <v>0</v>
      </c>
      <c r="C56" s="8">
        <v>674131.06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674131.06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864329.4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864329.4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454241.07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454241.07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530669.11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530669.11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657700.59</v>
      </c>
      <c r="H60" s="6">
        <v>0</v>
      </c>
      <c r="I60" s="6">
        <v>0</v>
      </c>
      <c r="J60" s="6">
        <v>0</v>
      </c>
      <c r="K60" s="5">
        <f t="shared" si="14"/>
        <v>657700.59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563629.79</v>
      </c>
      <c r="I61" s="6">
        <v>0</v>
      </c>
      <c r="J61" s="6">
        <v>0</v>
      </c>
      <c r="K61" s="5">
        <f t="shared" si="14"/>
        <v>563629.79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247564.47</v>
      </c>
      <c r="J63" s="6">
        <v>0</v>
      </c>
      <c r="K63" s="5">
        <f t="shared" si="14"/>
        <v>247564.47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429211.02</v>
      </c>
      <c r="J64" s="6">
        <v>0</v>
      </c>
      <c r="K64" s="5">
        <f t="shared" si="14"/>
        <v>429211.02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171527.83</v>
      </c>
      <c r="K65" s="5">
        <f t="shared" si="14"/>
        <v>171527.83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2020-11-06T20:29:19Z</dcterms:modified>
  <cp:category/>
  <cp:version/>
  <cp:contentType/>
  <cp:contentStatus/>
</cp:coreProperties>
</file>