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<sst xmlns="http://schemas.openxmlformats.org/spreadsheetml/2006/main" count="74" uniqueCount="73">
  <si>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</si>
  <si>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</si>
  <si>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</si>
  <si>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</si>
  <si>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</si>
  <si>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</si>
  <si>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</si>
  <si>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</si>
  <si>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</si>
  <si>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</si>
  <si>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</si>
  <si>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</si>
  <si>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</si>
  <si>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</si>
  <si>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</si>
  <si>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</si>
  <si>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</si>
  <si>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</si>
  <si>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</si>
  <si>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</si>
  <si>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</si>
  <si>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</si>
  <si>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</si>
  <si>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</si>
  <si>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</si>
  <si>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</si>
  <si>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</si>
  <si>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</si>
  <si>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</si>
  <si>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</si>
  <si>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</si>
  <si>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</si>
  <si>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</si>
  <si>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</si>
  <si>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</si>
  <si>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</si>
  <si>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</si>
  <si>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</si>
  <si>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</si>
  <si>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</si>
  <si>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</si>
  <si>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</si>
  <si>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</si>
  <si>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</si>
  <si>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</si>
  <si>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</si>
  <si>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</si>
  <si>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</si>
  <si>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</si>
  <si>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</si>
  <si>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</si>
  <si>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</si>
  <si>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</si>
  <si>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</si>
  <si>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</si>
  <si>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</si>
  <si>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</si>
  <si>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</si>
  <si>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</si>
  <si>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</si>
  <si>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</si>
  <si>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</si>
  <si>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</si>
  <si>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</si>
  <si>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</si>
  <si>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</si>
  <si>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</si>
  <si>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</si>
  <si>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</si>
  <si>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</si>
  <si>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</si>
  <si>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</si>
  <si>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29/10/20 - VENCIMENTO 06/11/20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</si>
</sst>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237782</v>
      </c>
      <c r="C7" s="47">
        <f t="shared" si="0"/>
        <v>208619</v>
      </c>
      <c r="D7" s="47">
        <f t="shared" si="0"/>
        <v>270358</v>
      </c>
      <c r="E7" s="47">
        <f t="shared" si="0"/>
        <v>143266</v>
      </c>
      <c r="F7" s="47">
        <f t="shared" si="0"/>
        <v>168874</v>
      </c>
      <c r="G7" s="47">
        <f t="shared" si="0"/>
        <v>185197</v>
      </c>
      <c r="H7" s="47">
        <f t="shared" si="0"/>
        <v>211726</v>
      </c>
      <c r="I7" s="47">
        <f t="shared" si="0"/>
        <v>276519</v>
      </c>
      <c r="J7" s="47">
        <f t="shared" si="0"/>
        <v>83296</v>
      </c>
      <c r="K7" s="47">
        <f t="shared" si="0"/>
        <v>1785637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15597</v>
      </c>
      <c r="C8" s="45">
        <f t="shared" si="1"/>
        <v>14909</v>
      </c>
      <c r="D8" s="45">
        <f t="shared" si="1"/>
        <v>16164</v>
      </c>
      <c r="E8" s="45">
        <f t="shared" si="1"/>
        <v>9434</v>
      </c>
      <c r="F8" s="45">
        <f t="shared" si="1"/>
        <v>11510</v>
      </c>
      <c r="G8" s="45">
        <f t="shared" si="1"/>
        <v>7305</v>
      </c>
      <c r="H8" s="45">
        <f t="shared" si="1"/>
        <v>6045</v>
      </c>
      <c r="I8" s="45">
        <f t="shared" si="1"/>
        <v>15738</v>
      </c>
      <c r="J8" s="45">
        <f t="shared" si="1"/>
        <v>2687</v>
      </c>
      <c r="K8" s="38">
        <f>SUM(B8:J8)</f>
        <v>99389</v>
      </c>
      <c r="L8"/>
      <c r="M8"/>
      <c r="N8"/>
    </row>
    <row r="9" spans="1:14" ht="16.5" customHeight="1">
      <c r="A9" s="22" t="s">
        <v>35</v>
      </c>
      <c r="B9" s="45">
        <v>15580</v>
      </c>
      <c r="C9" s="45">
        <v>14909</v>
      </c>
      <c r="D9" s="45">
        <v>16156</v>
      </c>
      <c r="E9" s="45">
        <v>9412</v>
      </c>
      <c r="F9" s="45">
        <v>11499</v>
      </c>
      <c r="G9" s="45">
        <v>7300</v>
      </c>
      <c r="H9" s="45">
        <v>6045</v>
      </c>
      <c r="I9" s="45">
        <v>15722</v>
      </c>
      <c r="J9" s="45">
        <v>2687</v>
      </c>
      <c r="K9" s="38">
        <f>SUM(B9:J9)</f>
        <v>99310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0</v>
      </c>
      <c r="D10" s="45">
        <v>8</v>
      </c>
      <c r="E10" s="45">
        <v>22</v>
      </c>
      <c r="F10" s="45">
        <v>11</v>
      </c>
      <c r="G10" s="45">
        <v>5</v>
      </c>
      <c r="H10" s="45">
        <v>0</v>
      </c>
      <c r="I10" s="45">
        <v>16</v>
      </c>
      <c r="J10" s="45">
        <v>0</v>
      </c>
      <c r="K10" s="38">
        <f>SUM(B10:J10)</f>
        <v>79</v>
      </c>
      <c r="L10"/>
      <c r="M10"/>
      <c r="N10"/>
    </row>
    <row r="11" spans="1:14" ht="16.5" customHeight="1">
      <c r="A11" s="44" t="s">
        <v>33</v>
      </c>
      <c r="B11" s="43">
        <v>222185</v>
      </c>
      <c r="C11" s="43">
        <v>193710</v>
      </c>
      <c r="D11" s="43">
        <v>254194</v>
      </c>
      <c r="E11" s="43">
        <v>133832</v>
      </c>
      <c r="F11" s="43">
        <v>157364</v>
      </c>
      <c r="G11" s="43">
        <v>177892</v>
      </c>
      <c r="H11" s="43">
        <v>205681</v>
      </c>
      <c r="I11" s="43">
        <v>260781</v>
      </c>
      <c r="J11" s="43">
        <v>80609</v>
      </c>
      <c r="K11" s="38">
        <f>SUM(B11:J11)</f>
        <v>1686248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1.433347570276328</v>
      </c>
      <c r="C15" s="39">
        <v>1.503457063709462</v>
      </c>
      <c r="D15" s="39">
        <v>1.247723125851182</v>
      </c>
      <c r="E15" s="39">
        <v>1.614657364610911</v>
      </c>
      <c r="F15" s="39">
        <v>1.379308380207385</v>
      </c>
      <c r="G15" s="39">
        <v>1.3312887510008</v>
      </c>
      <c r="H15" s="39">
        <v>1.326813957172633</v>
      </c>
      <c r="I15" s="39">
        <v>1.370706148086651</v>
      </c>
      <c r="J15" s="39">
        <v>1.511796518895376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1157220.31</v>
      </c>
      <c r="C17" s="36">
        <f aca="true" t="shared" si="2" ref="C17:J17">C18+C19+C20+C21+C22+C23+C24</f>
        <v>1164805.03</v>
      </c>
      <c r="D17" s="36">
        <f t="shared" si="2"/>
        <v>1381048.74</v>
      </c>
      <c r="E17" s="36">
        <f t="shared" si="2"/>
        <v>834578.8300000001</v>
      </c>
      <c r="F17" s="36">
        <f t="shared" si="2"/>
        <v>886294.3699999999</v>
      </c>
      <c r="G17" s="36">
        <f t="shared" si="2"/>
        <v>938841.32</v>
      </c>
      <c r="H17" s="36">
        <f t="shared" si="2"/>
        <v>860159.0199999999</v>
      </c>
      <c r="I17" s="36">
        <f t="shared" si="2"/>
        <v>1188403.2000000002</v>
      </c>
      <c r="J17" s="36">
        <f t="shared" si="2"/>
        <v>440420.54000000004</v>
      </c>
      <c r="K17" s="36">
        <f aca="true" t="shared" si="3" ref="K17:K24">SUM(B17:J17)</f>
        <v>8851771.36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808649.03</v>
      </c>
      <c r="C18" s="30">
        <f t="shared" si="4"/>
        <v>778795.59</v>
      </c>
      <c r="D18" s="30">
        <f t="shared" si="4"/>
        <v>1118011.44</v>
      </c>
      <c r="E18" s="30">
        <f t="shared" si="4"/>
        <v>515786.25</v>
      </c>
      <c r="F18" s="30">
        <f t="shared" si="4"/>
        <v>642953.98</v>
      </c>
      <c r="G18" s="30">
        <f t="shared" si="4"/>
        <v>712915.85</v>
      </c>
      <c r="H18" s="30">
        <f t="shared" si="4"/>
        <v>649702.4</v>
      </c>
      <c r="I18" s="30">
        <f t="shared" si="4"/>
        <v>856545.25</v>
      </c>
      <c r="J18" s="30">
        <f t="shared" si="4"/>
        <v>292327.31</v>
      </c>
      <c r="K18" s="30">
        <f t="shared" si="3"/>
        <v>6375687.1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350426.09</v>
      </c>
      <c r="C19" s="30">
        <f t="shared" si="5"/>
        <v>392090.14</v>
      </c>
      <c r="D19" s="30">
        <f t="shared" si="5"/>
        <v>276957.29</v>
      </c>
      <c r="E19" s="30">
        <f t="shared" si="5"/>
        <v>317031.82</v>
      </c>
      <c r="F19" s="30">
        <f t="shared" si="5"/>
        <v>243877.83</v>
      </c>
      <c r="G19" s="30">
        <f t="shared" si="5"/>
        <v>236181</v>
      </c>
      <c r="H19" s="30">
        <f t="shared" si="5"/>
        <v>212331.81</v>
      </c>
      <c r="I19" s="30">
        <f t="shared" si="5"/>
        <v>317526.59</v>
      </c>
      <c r="J19" s="30">
        <f t="shared" si="5"/>
        <v>149612.1</v>
      </c>
      <c r="K19" s="30">
        <f t="shared" si="3"/>
        <v>2496034.6700000004</v>
      </c>
      <c r="L19"/>
      <c r="M19"/>
      <c r="N19"/>
    </row>
    <row r="20" spans="1:14" ht="16.5" customHeight="1">
      <c r="A20" s="18" t="s">
        <v>28</v>
      </c>
      <c r="B20" s="30">
        <v>30168.89</v>
      </c>
      <c r="C20" s="30">
        <v>22856.6</v>
      </c>
      <c r="D20" s="30">
        <v>20851.3</v>
      </c>
      <c r="E20" s="30">
        <v>19892.14</v>
      </c>
      <c r="F20" s="30">
        <v>20938.58</v>
      </c>
      <c r="G20" s="30">
        <v>14360.07</v>
      </c>
      <c r="H20" s="30">
        <v>21308.37</v>
      </c>
      <c r="I20" s="30">
        <v>42024.3</v>
      </c>
      <c r="J20" s="30">
        <v>10279.13</v>
      </c>
      <c r="K20" s="30">
        <f t="shared" si="3"/>
        <v>202679.38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-888</v>
      </c>
      <c r="H23" s="30">
        <v>0</v>
      </c>
      <c r="I23" s="30">
        <v>0</v>
      </c>
      <c r="J23" s="30">
        <v>0</v>
      </c>
      <c r="K23" s="30">
        <f t="shared" si="3"/>
        <v>-1102.96</v>
      </c>
      <c r="L23"/>
      <c r="M23"/>
      <c r="N23"/>
    </row>
    <row r="24" spans="1:14" ht="16.5" customHeight="1">
      <c r="A24" s="18" t="s">
        <v>70</v>
      </c>
      <c r="B24" s="30">
        <v>-33132.6</v>
      </c>
      <c r="C24" s="30">
        <v>-31585.02</v>
      </c>
      <c r="D24" s="30">
        <v>-34771.29</v>
      </c>
      <c r="E24" s="30">
        <v>-19455.24</v>
      </c>
      <c r="F24" s="30">
        <v>-22799.88</v>
      </c>
      <c r="G24" s="30">
        <v>-23727.6</v>
      </c>
      <c r="H24" s="30">
        <v>-23183.56</v>
      </c>
      <c r="I24" s="30">
        <v>-29016.8</v>
      </c>
      <c r="J24" s="30">
        <v>-11798</v>
      </c>
      <c r="K24" s="30">
        <f t="shared" si="3"/>
        <v>-229469.99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-125723.57</v>
      </c>
      <c r="C27" s="30">
        <f t="shared" si="6"/>
        <v>-70132.95000000001</v>
      </c>
      <c r="D27" s="30">
        <f t="shared" si="6"/>
        <v>-131093.57</v>
      </c>
      <c r="E27" s="30">
        <f t="shared" si="6"/>
        <v>-121724.75</v>
      </c>
      <c r="F27" s="30">
        <f t="shared" si="6"/>
        <v>-50595.6</v>
      </c>
      <c r="G27" s="30">
        <f t="shared" si="6"/>
        <v>-122881.7</v>
      </c>
      <c r="H27" s="30">
        <f t="shared" si="6"/>
        <v>-46007.7</v>
      </c>
      <c r="I27" s="30">
        <f t="shared" si="6"/>
        <v>-99466.81000000001</v>
      </c>
      <c r="J27" s="30">
        <f t="shared" si="6"/>
        <v>-31603.87</v>
      </c>
      <c r="K27" s="30">
        <f aca="true" t="shared" si="7" ref="K27:K35">SUM(B27:J27)</f>
        <v>-799230.52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-125723.57</v>
      </c>
      <c r="C28" s="30">
        <f t="shared" si="8"/>
        <v>-70132.95000000001</v>
      </c>
      <c r="D28" s="30">
        <f t="shared" si="8"/>
        <v>-95042.95</v>
      </c>
      <c r="E28" s="30">
        <f t="shared" si="8"/>
        <v>-121724.75</v>
      </c>
      <c r="F28" s="30">
        <f t="shared" si="8"/>
        <v>-50595.6</v>
      </c>
      <c r="G28" s="30">
        <f t="shared" si="8"/>
        <v>-122881.7</v>
      </c>
      <c r="H28" s="30">
        <f t="shared" si="8"/>
        <v>-46007.7</v>
      </c>
      <c r="I28" s="30">
        <f t="shared" si="8"/>
        <v>-99466.81000000001</v>
      </c>
      <c r="J28" s="30">
        <f t="shared" si="8"/>
        <v>-21167.39</v>
      </c>
      <c r="K28" s="30">
        <f t="shared" si="7"/>
        <v>-752743.42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-68552</v>
      </c>
      <c r="C29" s="30">
        <f aca="true" t="shared" si="9" ref="C29:J29">-ROUND((C9)*$E$3,2)</f>
        <v>-65599.6</v>
      </c>
      <c r="D29" s="30">
        <f t="shared" si="9"/>
        <v>-71086.4</v>
      </c>
      <c r="E29" s="30">
        <f t="shared" si="9"/>
        <v>-41412.8</v>
      </c>
      <c r="F29" s="30">
        <f t="shared" si="9"/>
        <v>-50595.6</v>
      </c>
      <c r="G29" s="30">
        <f t="shared" si="9"/>
        <v>-32120</v>
      </c>
      <c r="H29" s="30">
        <f t="shared" si="9"/>
        <v>-26598</v>
      </c>
      <c r="I29" s="30">
        <f t="shared" si="9"/>
        <v>-69176.8</v>
      </c>
      <c r="J29" s="30">
        <f t="shared" si="9"/>
        <v>-11822.8</v>
      </c>
      <c r="K29" s="30">
        <f t="shared" si="7"/>
        <v>-436963.99999999994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-369.6</v>
      </c>
      <c r="C31" s="30">
        <v>-154</v>
      </c>
      <c r="D31" s="30">
        <v>-338.8</v>
      </c>
      <c r="E31" s="30">
        <v>-30.8</v>
      </c>
      <c r="F31" s="26">
        <v>0</v>
      </c>
      <c r="G31" s="30">
        <v>-30.8</v>
      </c>
      <c r="H31" s="30">
        <v>-16.55</v>
      </c>
      <c r="I31" s="30">
        <v>-25.82</v>
      </c>
      <c r="J31" s="30">
        <v>-7.97</v>
      </c>
      <c r="K31" s="30">
        <f t="shared" si="7"/>
        <v>-974.34</v>
      </c>
      <c r="L31"/>
      <c r="M31"/>
      <c r="N31"/>
    </row>
    <row r="32" spans="1:14" ht="16.5" customHeight="1">
      <c r="A32" s="25" t="s">
        <v>21</v>
      </c>
      <c r="B32" s="30">
        <v>-56801.97</v>
      </c>
      <c r="C32" s="30">
        <v>-4379.35</v>
      </c>
      <c r="D32" s="30">
        <v>-23617.75</v>
      </c>
      <c r="E32" s="30">
        <v>-80281.15</v>
      </c>
      <c r="F32" s="26">
        <v>0</v>
      </c>
      <c r="G32" s="30">
        <v>-90730.9</v>
      </c>
      <c r="H32" s="30">
        <v>-19393.15</v>
      </c>
      <c r="I32" s="30">
        <v>-30264.19</v>
      </c>
      <c r="J32" s="30">
        <v>-9336.62</v>
      </c>
      <c r="K32" s="30">
        <f t="shared" si="7"/>
        <v>-314805.08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1031496.74</v>
      </c>
      <c r="C47" s="27">
        <f aca="true" t="shared" si="11" ref="C47:J47">IF(C17+C27+C48&lt;0,0,C17+C27+C48)</f>
        <v>1094672.08</v>
      </c>
      <c r="D47" s="27">
        <f t="shared" si="11"/>
        <v>1249955.17</v>
      </c>
      <c r="E47" s="27">
        <f t="shared" si="11"/>
        <v>712854.0800000001</v>
      </c>
      <c r="F47" s="27">
        <f t="shared" si="11"/>
        <v>835698.7699999999</v>
      </c>
      <c r="G47" s="27">
        <f t="shared" si="11"/>
        <v>815959.62</v>
      </c>
      <c r="H47" s="27">
        <f t="shared" si="11"/>
        <v>814151.32</v>
      </c>
      <c r="I47" s="27">
        <f t="shared" si="11"/>
        <v>1088936.3900000001</v>
      </c>
      <c r="J47" s="27">
        <f t="shared" si="11"/>
        <v>408816.67000000004</v>
      </c>
      <c r="K47" s="20">
        <f>SUM(B47:J47)</f>
        <v>8052540.84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1031496.73</v>
      </c>
      <c r="C53" s="10">
        <f t="shared" si="13"/>
        <v>1094672.08</v>
      </c>
      <c r="D53" s="10">
        <f t="shared" si="13"/>
        <v>1249955.17</v>
      </c>
      <c r="E53" s="10">
        <f t="shared" si="13"/>
        <v>712854.08</v>
      </c>
      <c r="F53" s="10">
        <f t="shared" si="13"/>
        <v>835698.77</v>
      </c>
      <c r="G53" s="10">
        <f t="shared" si="13"/>
        <v>815959.62</v>
      </c>
      <c r="H53" s="10">
        <f t="shared" si="13"/>
        <v>814151.33</v>
      </c>
      <c r="I53" s="10">
        <f>SUM(I54:I66)</f>
        <v>1088936.4</v>
      </c>
      <c r="J53" s="10">
        <f t="shared" si="13"/>
        <v>408816.67</v>
      </c>
      <c r="K53" s="5">
        <f>SUM(K54:K66)</f>
        <v>8052540.85</v>
      </c>
      <c r="L53" s="9"/>
    </row>
    <row r="54" spans="1:11" ht="16.5" customHeight="1">
      <c r="A54" s="7" t="s">
        <v>60</v>
      </c>
      <c r="B54" s="8">
        <v>901218.69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901218.69</v>
      </c>
    </row>
    <row r="55" spans="1:11" ht="16.5" customHeight="1">
      <c r="A55" s="7" t="s">
        <v>61</v>
      </c>
      <c r="B55" s="8">
        <v>130278.04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130278.04</v>
      </c>
    </row>
    <row r="56" spans="1:11" ht="16.5" customHeight="1">
      <c r="A56" s="7" t="s">
        <v>4</v>
      </c>
      <c r="B56" s="6">
        <v>0</v>
      </c>
      <c r="C56" s="8">
        <v>1094672.08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1094672.08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1249955.17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1249955.17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712854.08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712854.08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835698.77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835698.77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815959.62</v>
      </c>
      <c r="H60" s="6">
        <v>0</v>
      </c>
      <c r="I60" s="6">
        <v>0</v>
      </c>
      <c r="J60" s="6">
        <v>0</v>
      </c>
      <c r="K60" s="5">
        <f t="shared" si="14"/>
        <v>815959.62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814151.33</v>
      </c>
      <c r="I61" s="6">
        <v>0</v>
      </c>
      <c r="J61" s="6">
        <v>0</v>
      </c>
      <c r="K61" s="5">
        <f t="shared" si="14"/>
        <v>814151.33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417280.43</v>
      </c>
      <c r="J63" s="6">
        <v>0</v>
      </c>
      <c r="K63" s="5">
        <f t="shared" si="14"/>
        <v>417280.43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671655.97</v>
      </c>
      <c r="J64" s="6">
        <v>0</v>
      </c>
      <c r="K64" s="5">
        <f t="shared" si="14"/>
        <v>671655.97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408816.67</v>
      </c>
      <c r="K65" s="5">
        <f t="shared" si="14"/>
        <v>408816.67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2020-11-05T20:47:49Z</dcterms:modified>
  <cp:category/>
  <cp:version/>
  <cp:contentType/>
  <cp:contentStatus/>
</cp:coreProperties>
</file>