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<sst xmlns="http://schemas.openxmlformats.org/spreadsheetml/2006/main" count="74" uniqueCount="73">
  <si>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</si>
  <si>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</si>
  <si>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</si>
  <si>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</si>
  <si>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</si>
  <si>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</si>
  <si>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</si>
  <si>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</si>
  <si>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</si>
  <si>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</si>
  <si>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</si>
  <si>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</si>
  <si>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</si>
  <si>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</si>
  <si>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</si>
  <si>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</si>
  <si>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</si>
  <si>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</si>
  <si>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</si>
  <si>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</si>
  <si>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</si>
  <si>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</si>
  <si>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</si>
  <si>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</si>
  <si>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</si>
  <si>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</si>
  <si>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</si>
  <si>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</si>
  <si>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</si>
  <si>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</si>
  <si>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</si>
  <si>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</si>
  <si>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</si>
  <si>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</si>
  <si>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</si>
  <si>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</si>
  <si>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</si>
  <si>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</si>
  <si>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</si>
  <si>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</si>
  <si>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</si>
  <si>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</si>
  <si>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</si>
  <si>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</si>
  <si>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</si>
  <si>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</si>
  <si>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</si>
  <si>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</si>
  <si>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</si>
  <si>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</si>
  <si>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</si>
  <si>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</si>
  <si>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</si>
  <si>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</si>
  <si>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</si>
  <si>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</si>
  <si>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</si>
  <si>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</si>
  <si>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</si>
  <si>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</si>
  <si>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</si>
  <si>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</si>
  <si>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</si>
  <si>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</si>
  <si>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</si>
  <si>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</si>
  <si>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</si>
  <si>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</si>
  <si>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</si>
  <si>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</si>
  <si>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</si>
  <si>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</si>
  <si>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28/10/20 - VENCIMENTO 05/11/20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</si>
</sst>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238413</v>
      </c>
      <c r="C7" s="47">
        <f t="shared" si="0"/>
        <v>208787</v>
      </c>
      <c r="D7" s="47">
        <f t="shared" si="0"/>
        <v>273668</v>
      </c>
      <c r="E7" s="47">
        <f t="shared" si="0"/>
        <v>144842</v>
      </c>
      <c r="F7" s="47">
        <f t="shared" si="0"/>
        <v>171250</v>
      </c>
      <c r="G7" s="47">
        <f t="shared" si="0"/>
        <v>188125</v>
      </c>
      <c r="H7" s="47">
        <f t="shared" si="0"/>
        <v>213901</v>
      </c>
      <c r="I7" s="47">
        <f t="shared" si="0"/>
        <v>277296</v>
      </c>
      <c r="J7" s="47">
        <f t="shared" si="0"/>
        <v>82766</v>
      </c>
      <c r="K7" s="47">
        <f t="shared" si="0"/>
        <v>1799048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14808</v>
      </c>
      <c r="C8" s="45">
        <f t="shared" si="1"/>
        <v>14478</v>
      </c>
      <c r="D8" s="45">
        <f t="shared" si="1"/>
        <v>16216</v>
      </c>
      <c r="E8" s="45">
        <f t="shared" si="1"/>
        <v>9265</v>
      </c>
      <c r="F8" s="45">
        <f t="shared" si="1"/>
        <v>11326</v>
      </c>
      <c r="G8" s="45">
        <f t="shared" si="1"/>
        <v>7073</v>
      </c>
      <c r="H8" s="45">
        <f t="shared" si="1"/>
        <v>6091</v>
      </c>
      <c r="I8" s="45">
        <f t="shared" si="1"/>
        <v>15152</v>
      </c>
      <c r="J8" s="45">
        <f t="shared" si="1"/>
        <v>2640</v>
      </c>
      <c r="K8" s="38">
        <f>SUM(B8:J8)</f>
        <v>97049</v>
      </c>
      <c r="L8"/>
      <c r="M8"/>
      <c r="N8"/>
    </row>
    <row r="9" spans="1:14" ht="16.5" customHeight="1">
      <c r="A9" s="22" t="s">
        <v>35</v>
      </c>
      <c r="B9" s="45">
        <v>14796</v>
      </c>
      <c r="C9" s="45">
        <v>14475</v>
      </c>
      <c r="D9" s="45">
        <v>16214</v>
      </c>
      <c r="E9" s="45">
        <v>9248</v>
      </c>
      <c r="F9" s="45">
        <v>11319</v>
      </c>
      <c r="G9" s="45">
        <v>7073</v>
      </c>
      <c r="H9" s="45">
        <v>6091</v>
      </c>
      <c r="I9" s="45">
        <v>15134</v>
      </c>
      <c r="J9" s="45">
        <v>2640</v>
      </c>
      <c r="K9" s="38">
        <f>SUM(B9:J9)</f>
        <v>96990</v>
      </c>
      <c r="L9"/>
      <c r="M9"/>
      <c r="N9"/>
    </row>
    <row r="10" spans="1:14" ht="16.5" customHeight="1">
      <c r="A10" s="22" t="s">
        <v>34</v>
      </c>
      <c r="B10" s="45">
        <v>12</v>
      </c>
      <c r="C10" s="45">
        <v>3</v>
      </c>
      <c r="D10" s="45">
        <v>2</v>
      </c>
      <c r="E10" s="45">
        <v>17</v>
      </c>
      <c r="F10" s="45">
        <v>7</v>
      </c>
      <c r="G10" s="45">
        <v>0</v>
      </c>
      <c r="H10" s="45">
        <v>0</v>
      </c>
      <c r="I10" s="45">
        <v>18</v>
      </c>
      <c r="J10" s="45">
        <v>0</v>
      </c>
      <c r="K10" s="38">
        <f>SUM(B10:J10)</f>
        <v>59</v>
      </c>
      <c r="L10"/>
      <c r="M10"/>
      <c r="N10"/>
    </row>
    <row r="11" spans="1:14" ht="16.5" customHeight="1">
      <c r="A11" s="44" t="s">
        <v>33</v>
      </c>
      <c r="B11" s="43">
        <v>223605</v>
      </c>
      <c r="C11" s="43">
        <v>194309</v>
      </c>
      <c r="D11" s="43">
        <v>257452</v>
      </c>
      <c r="E11" s="43">
        <v>135577</v>
      </c>
      <c r="F11" s="43">
        <v>159924</v>
      </c>
      <c r="G11" s="43">
        <v>181052</v>
      </c>
      <c r="H11" s="43">
        <v>207810</v>
      </c>
      <c r="I11" s="43">
        <v>262144</v>
      </c>
      <c r="J11" s="43">
        <v>80126</v>
      </c>
      <c r="K11" s="38">
        <f>SUM(B11:J11)</f>
        <v>1701999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1.427415590776145</v>
      </c>
      <c r="C15" s="39">
        <v>1.499559174302339</v>
      </c>
      <c r="D15" s="39">
        <v>1.232838192092486</v>
      </c>
      <c r="E15" s="39">
        <v>1.603209111511364</v>
      </c>
      <c r="F15" s="39">
        <v>1.359504799917799</v>
      </c>
      <c r="G15" s="39">
        <v>1.29908080392429</v>
      </c>
      <c r="H15" s="39">
        <v>1.31858960295035</v>
      </c>
      <c r="I15" s="39">
        <v>1.365043655885869</v>
      </c>
      <c r="J15" s="39">
        <v>1.527077373759804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1155023.1300000001</v>
      </c>
      <c r="C17" s="36">
        <f aca="true" t="shared" si="2" ref="C17:J17">C18+C19+C20+C21+C22+C23+C24</f>
        <v>1162798.95</v>
      </c>
      <c r="D17" s="36">
        <f t="shared" si="2"/>
        <v>1381222.1400000001</v>
      </c>
      <c r="E17" s="36">
        <f t="shared" si="2"/>
        <v>838233.1</v>
      </c>
      <c r="F17" s="36">
        <f t="shared" si="2"/>
        <v>885717.55</v>
      </c>
      <c r="G17" s="36">
        <f t="shared" si="2"/>
        <v>930558.9799999999</v>
      </c>
      <c r="H17" s="36">
        <f t="shared" si="2"/>
        <v>863443.25</v>
      </c>
      <c r="I17" s="36">
        <f t="shared" si="2"/>
        <v>1186748.59</v>
      </c>
      <c r="J17" s="36">
        <f t="shared" si="2"/>
        <v>442004.73</v>
      </c>
      <c r="K17" s="36">
        <f aca="true" t="shared" si="3" ref="K17:K24">SUM(B17:J17)</f>
        <v>8845750.42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810794.93</v>
      </c>
      <c r="C18" s="30">
        <f t="shared" si="4"/>
        <v>779422.75</v>
      </c>
      <c r="D18" s="30">
        <f t="shared" si="4"/>
        <v>1131699.28</v>
      </c>
      <c r="E18" s="30">
        <f t="shared" si="4"/>
        <v>521460.17</v>
      </c>
      <c r="F18" s="30">
        <f t="shared" si="4"/>
        <v>652000.13</v>
      </c>
      <c r="G18" s="30">
        <f t="shared" si="4"/>
        <v>724187.19</v>
      </c>
      <c r="H18" s="30">
        <f t="shared" si="4"/>
        <v>656376.61</v>
      </c>
      <c r="I18" s="30">
        <f t="shared" si="4"/>
        <v>858952.09</v>
      </c>
      <c r="J18" s="30">
        <f t="shared" si="4"/>
        <v>290467.28</v>
      </c>
      <c r="K18" s="30">
        <f t="shared" si="3"/>
        <v>6425360.43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346546.39</v>
      </c>
      <c r="C19" s="30">
        <f t="shared" si="5"/>
        <v>389367.79</v>
      </c>
      <c r="D19" s="30">
        <f t="shared" si="5"/>
        <v>263502.81</v>
      </c>
      <c r="E19" s="30">
        <f t="shared" si="5"/>
        <v>314549.53</v>
      </c>
      <c r="F19" s="30">
        <f t="shared" si="5"/>
        <v>234397.18</v>
      </c>
      <c r="G19" s="30">
        <f t="shared" si="5"/>
        <v>216590.49</v>
      </c>
      <c r="H19" s="30">
        <f t="shared" si="5"/>
        <v>209114.76</v>
      </c>
      <c r="I19" s="30">
        <f t="shared" si="5"/>
        <v>313555.01</v>
      </c>
      <c r="J19" s="30">
        <f t="shared" si="5"/>
        <v>153098.73</v>
      </c>
      <c r="K19" s="30">
        <f t="shared" si="3"/>
        <v>2440722.69</v>
      </c>
      <c r="L19"/>
      <c r="M19"/>
      <c r="N19"/>
    </row>
    <row r="20" spans="1:14" ht="16.5" customHeight="1">
      <c r="A20" s="18" t="s">
        <v>28</v>
      </c>
      <c r="B20" s="30">
        <v>29700.77</v>
      </c>
      <c r="C20" s="30">
        <v>22945.71</v>
      </c>
      <c r="D20" s="30">
        <v>20791.34</v>
      </c>
      <c r="E20" s="30">
        <v>20354.78</v>
      </c>
      <c r="F20" s="30">
        <v>20796.26</v>
      </c>
      <c r="G20" s="30">
        <v>14560.1</v>
      </c>
      <c r="H20" s="30">
        <v>21138.76</v>
      </c>
      <c r="I20" s="30">
        <v>41934.43</v>
      </c>
      <c r="J20" s="30">
        <v>10236.72</v>
      </c>
      <c r="K20" s="30">
        <f t="shared" si="3"/>
        <v>202458.87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2647.72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7943.159999999999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-214.96</v>
      </c>
      <c r="C23" s="30">
        <v>0</v>
      </c>
      <c r="D23" s="30">
        <v>0</v>
      </c>
      <c r="E23" s="30">
        <v>0</v>
      </c>
      <c r="F23" s="30">
        <v>0</v>
      </c>
      <c r="G23" s="30">
        <v>-1332</v>
      </c>
      <c r="H23" s="30">
        <v>0</v>
      </c>
      <c r="I23" s="30">
        <v>0</v>
      </c>
      <c r="J23" s="30">
        <v>0</v>
      </c>
      <c r="K23" s="30">
        <f t="shared" si="3"/>
        <v>-1546.96</v>
      </c>
      <c r="L23"/>
      <c r="M23"/>
      <c r="N23"/>
    </row>
    <row r="24" spans="1:14" ht="16.5" customHeight="1">
      <c r="A24" s="18" t="s">
        <v>70</v>
      </c>
      <c r="B24" s="30">
        <v>-33127.86</v>
      </c>
      <c r="C24" s="30">
        <v>-31585.02</v>
      </c>
      <c r="D24" s="30">
        <v>-34771.29</v>
      </c>
      <c r="E24" s="30">
        <v>-19455.24</v>
      </c>
      <c r="F24" s="30">
        <v>-22799.88</v>
      </c>
      <c r="G24" s="30">
        <v>-23446.8</v>
      </c>
      <c r="H24" s="30">
        <v>-23186.88</v>
      </c>
      <c r="I24" s="30">
        <v>-29016.8</v>
      </c>
      <c r="J24" s="30">
        <v>-11798</v>
      </c>
      <c r="K24" s="30">
        <f t="shared" si="3"/>
        <v>-229187.77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-136404.30000000002</v>
      </c>
      <c r="C27" s="30">
        <f t="shared" si="6"/>
        <v>-69787.01</v>
      </c>
      <c r="D27" s="30">
        <f t="shared" si="6"/>
        <v>-131852.22</v>
      </c>
      <c r="E27" s="30">
        <f t="shared" si="6"/>
        <v>-138738.49</v>
      </c>
      <c r="F27" s="30">
        <f t="shared" si="6"/>
        <v>-49803.6</v>
      </c>
      <c r="G27" s="30">
        <f t="shared" si="6"/>
        <v>-129772.51999999999</v>
      </c>
      <c r="H27" s="30">
        <f t="shared" si="6"/>
        <v>-46885.23</v>
      </c>
      <c r="I27" s="30">
        <f t="shared" si="6"/>
        <v>-97933.22</v>
      </c>
      <c r="J27" s="30">
        <f t="shared" si="6"/>
        <v>-31722.09</v>
      </c>
      <c r="K27" s="30">
        <f aca="true" t="shared" si="7" ref="K27:K35">SUM(B27:J27)</f>
        <v>-832898.6799999999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-136404.30000000002</v>
      </c>
      <c r="C28" s="30">
        <f t="shared" si="8"/>
        <v>-69787.01</v>
      </c>
      <c r="D28" s="30">
        <f t="shared" si="8"/>
        <v>-95801.6</v>
      </c>
      <c r="E28" s="30">
        <f t="shared" si="8"/>
        <v>-138738.49</v>
      </c>
      <c r="F28" s="30">
        <f t="shared" si="8"/>
        <v>-49803.6</v>
      </c>
      <c r="G28" s="30">
        <f t="shared" si="8"/>
        <v>-129772.51999999999</v>
      </c>
      <c r="H28" s="30">
        <f t="shared" si="8"/>
        <v>-46885.23</v>
      </c>
      <c r="I28" s="30">
        <f t="shared" si="8"/>
        <v>-97933.22</v>
      </c>
      <c r="J28" s="30">
        <f t="shared" si="8"/>
        <v>-21285.61</v>
      </c>
      <c r="K28" s="30">
        <f t="shared" si="7"/>
        <v>-786411.58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-65102.4</v>
      </c>
      <c r="C29" s="30">
        <f aca="true" t="shared" si="9" ref="C29:J29">-ROUND((C9)*$E$3,2)</f>
        <v>-63690</v>
      </c>
      <c r="D29" s="30">
        <f t="shared" si="9"/>
        <v>-71341.6</v>
      </c>
      <c r="E29" s="30">
        <f t="shared" si="9"/>
        <v>-40691.2</v>
      </c>
      <c r="F29" s="30">
        <f t="shared" si="9"/>
        <v>-49803.6</v>
      </c>
      <c r="G29" s="30">
        <f t="shared" si="9"/>
        <v>-31121.2</v>
      </c>
      <c r="H29" s="30">
        <f t="shared" si="9"/>
        <v>-26800.4</v>
      </c>
      <c r="I29" s="30">
        <f t="shared" si="9"/>
        <v>-66589.6</v>
      </c>
      <c r="J29" s="30">
        <f t="shared" si="9"/>
        <v>-11616</v>
      </c>
      <c r="K29" s="30">
        <f t="shared" si="7"/>
        <v>-426756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-184.8</v>
      </c>
      <c r="C31" s="30">
        <v>-92.4</v>
      </c>
      <c r="D31" s="30">
        <v>-215.6</v>
      </c>
      <c r="E31" s="30">
        <v>-215.6</v>
      </c>
      <c r="F31" s="26">
        <v>0</v>
      </c>
      <c r="G31" s="30">
        <v>-123.2</v>
      </c>
      <c r="H31" s="30">
        <v>-33.09</v>
      </c>
      <c r="I31" s="30">
        <v>-51.66</v>
      </c>
      <c r="J31" s="30">
        <v>-15.93</v>
      </c>
      <c r="K31" s="30">
        <f t="shared" si="7"/>
        <v>-932.2800000000001</v>
      </c>
      <c r="L31"/>
      <c r="M31"/>
      <c r="N31"/>
    </row>
    <row r="32" spans="1:14" ht="16.5" customHeight="1">
      <c r="A32" s="25" t="s">
        <v>21</v>
      </c>
      <c r="B32" s="30">
        <v>-71117.1</v>
      </c>
      <c r="C32" s="30">
        <v>-6004.61</v>
      </c>
      <c r="D32" s="30">
        <v>-24244.4</v>
      </c>
      <c r="E32" s="30">
        <v>-97831.69</v>
      </c>
      <c r="F32" s="26">
        <v>0</v>
      </c>
      <c r="G32" s="30">
        <v>-98528.12</v>
      </c>
      <c r="H32" s="30">
        <v>-20051.74</v>
      </c>
      <c r="I32" s="30">
        <v>-31291.96</v>
      </c>
      <c r="J32" s="30">
        <v>-9653.68</v>
      </c>
      <c r="K32" s="30">
        <f t="shared" si="7"/>
        <v>-358723.30000000005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1018618.8300000001</v>
      </c>
      <c r="C47" s="27">
        <f aca="true" t="shared" si="11" ref="C47:J47">IF(C17+C27+C48&lt;0,0,C17+C27+C48)</f>
        <v>1093011.94</v>
      </c>
      <c r="D47" s="27">
        <f t="shared" si="11"/>
        <v>1249369.9200000002</v>
      </c>
      <c r="E47" s="27">
        <f t="shared" si="11"/>
        <v>699494.61</v>
      </c>
      <c r="F47" s="27">
        <f t="shared" si="11"/>
        <v>835913.9500000001</v>
      </c>
      <c r="G47" s="27">
        <f t="shared" si="11"/>
        <v>800786.4599999998</v>
      </c>
      <c r="H47" s="27">
        <f t="shared" si="11"/>
        <v>816558.02</v>
      </c>
      <c r="I47" s="27">
        <f t="shared" si="11"/>
        <v>1088815.37</v>
      </c>
      <c r="J47" s="27">
        <f t="shared" si="11"/>
        <v>410282.63999999996</v>
      </c>
      <c r="K47" s="20">
        <f>SUM(B47:J47)</f>
        <v>8012851.74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1018618.83</v>
      </c>
      <c r="C53" s="10">
        <f t="shared" si="13"/>
        <v>1093011.93</v>
      </c>
      <c r="D53" s="10">
        <f t="shared" si="13"/>
        <v>1249369.92</v>
      </c>
      <c r="E53" s="10">
        <f t="shared" si="13"/>
        <v>699494.6</v>
      </c>
      <c r="F53" s="10">
        <f t="shared" si="13"/>
        <v>835913.94</v>
      </c>
      <c r="G53" s="10">
        <f t="shared" si="13"/>
        <v>800786.46</v>
      </c>
      <c r="H53" s="10">
        <f t="shared" si="13"/>
        <v>816558.02</v>
      </c>
      <c r="I53" s="10">
        <f>SUM(I54:I66)</f>
        <v>1088815.37</v>
      </c>
      <c r="J53" s="10">
        <f t="shared" si="13"/>
        <v>410282.64</v>
      </c>
      <c r="K53" s="5">
        <f>SUM(K54:K66)</f>
        <v>8012851.709999999</v>
      </c>
      <c r="L53" s="9"/>
    </row>
    <row r="54" spans="1:11" ht="16.5" customHeight="1">
      <c r="A54" s="7" t="s">
        <v>60</v>
      </c>
      <c r="B54" s="8">
        <v>905042.83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905042.83</v>
      </c>
    </row>
    <row r="55" spans="1:11" ht="16.5" customHeight="1">
      <c r="A55" s="7" t="s">
        <v>61</v>
      </c>
      <c r="B55" s="8">
        <v>113576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113576</v>
      </c>
    </row>
    <row r="56" spans="1:11" ht="16.5" customHeight="1">
      <c r="A56" s="7" t="s">
        <v>4</v>
      </c>
      <c r="B56" s="6">
        <v>0</v>
      </c>
      <c r="C56" s="8">
        <v>1093011.93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1093011.93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1249369.92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1249369.92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699494.6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699494.6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835913.94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835913.94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800786.46</v>
      </c>
      <c r="H60" s="6">
        <v>0</v>
      </c>
      <c r="I60" s="6">
        <v>0</v>
      </c>
      <c r="J60" s="6">
        <v>0</v>
      </c>
      <c r="K60" s="5">
        <f t="shared" si="14"/>
        <v>800786.46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816558.02</v>
      </c>
      <c r="I61" s="6">
        <v>0</v>
      </c>
      <c r="J61" s="6">
        <v>0</v>
      </c>
      <c r="K61" s="5">
        <f t="shared" si="14"/>
        <v>816558.02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324902.51</v>
      </c>
      <c r="J63" s="6">
        <v>0</v>
      </c>
      <c r="K63" s="5">
        <f t="shared" si="14"/>
        <v>324902.51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763912.86</v>
      </c>
      <c r="J64" s="6">
        <v>0</v>
      </c>
      <c r="K64" s="5">
        <f t="shared" si="14"/>
        <v>763912.86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410282.64</v>
      </c>
      <c r="K65" s="5">
        <f t="shared" si="14"/>
        <v>410282.64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2020-11-04T23:49:12Z</dcterms:modified>
  <cp:category/>
  <cp:version/>
  <cp:contentType/>
  <cp:contentStatus/>
</cp:coreProperties>
</file>