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<sst xmlns="http://schemas.openxmlformats.org/spreadsheetml/2006/main" count="75" uniqueCount="74">
  <si>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</si>
  <si>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</si>
  <si>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</si>
  <si>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</si>
  <si>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</si>
  <si>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</si>
  <si>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</si>
  <si>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</si>
  <si>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</si>
  <si>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</si>
  <si>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</si>
  <si>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</si>
  <si>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</si>
  <si>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</si>
  <si>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</si>
  <si>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</si>
  <si>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</si>
  <si>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</si>
  <si>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</si>
  <si>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</si>
  <si>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</si>
  <si>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</si>
  <si>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</si>
  <si>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</si>
  <si>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</si>
  <si>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</si>
  <si>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</si>
  <si>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</si>
  <si>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</si>
  <si>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</si>
  <si>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</si>
  <si>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</si>
  <si>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</si>
  <si>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</si>
  <si>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</si>
  <si>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</si>
  <si>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</si>
  <si>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</si>
  <si>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</si>
  <si>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</si>
  <si>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</si>
  <si>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</si>
  <si>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</si>
  <si>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</si>
  <si>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</si>
  <si>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</si>
  <si>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</si>
  <si>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</si>
  <si>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</si>
  <si>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</si>
  <si>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</si>
  <si>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</si>
  <si>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</si>
  <si>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</si>
  <si>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</si>
  <si>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</si>
  <si>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</si>
  <si>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</si>
  <si>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</si>
  <si>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</si>
  <si>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</si>
  <si>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</si>
  <si>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</si>
  <si>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</si>
  <si>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</si>
  <si>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</si>
  <si>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</si>
  <si>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</si>
  <si>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</si>
  <si>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</si>
  <si>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</si>
  <si>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27/10/20 - VENCIMENTO 04/11/20</t>
  </si>
  <si>
    <t>5.3. Revisão de Remuneração pelo Transporte Coletivo ¹</t>
  </si>
  <si>
    <t xml:space="preserve">¹ Revisões de acordo com as portarias SMT.GAB 081 e 087/20, período de 01 a 30/04/20; revisão de passageiros e fator de transição, período de 01 a 30/04/20. Total de 45.646 passageiros.  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</si>
</sst>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237141</v>
      </c>
      <c r="C7" s="47">
        <f t="shared" si="0"/>
        <v>207623</v>
      </c>
      <c r="D7" s="47">
        <f t="shared" si="0"/>
        <v>276120</v>
      </c>
      <c r="E7" s="47">
        <f t="shared" si="0"/>
        <v>144656</v>
      </c>
      <c r="F7" s="47">
        <f t="shared" si="0"/>
        <v>167346</v>
      </c>
      <c r="G7" s="47">
        <f t="shared" si="0"/>
        <v>184768</v>
      </c>
      <c r="H7" s="47">
        <f t="shared" si="0"/>
        <v>213716</v>
      </c>
      <c r="I7" s="47">
        <f t="shared" si="0"/>
        <v>274284</v>
      </c>
      <c r="J7" s="47">
        <f t="shared" si="0"/>
        <v>81794</v>
      </c>
      <c r="K7" s="47">
        <f t="shared" si="0"/>
        <v>1787448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15331</v>
      </c>
      <c r="C8" s="45">
        <f t="shared" si="1"/>
        <v>14528</v>
      </c>
      <c r="D8" s="45">
        <f t="shared" si="1"/>
        <v>16400</v>
      </c>
      <c r="E8" s="45">
        <f t="shared" si="1"/>
        <v>9317</v>
      </c>
      <c r="F8" s="45">
        <f t="shared" si="1"/>
        <v>11201</v>
      </c>
      <c r="G8" s="45">
        <f t="shared" si="1"/>
        <v>7191</v>
      </c>
      <c r="H8" s="45">
        <f t="shared" si="1"/>
        <v>6419</v>
      </c>
      <c r="I8" s="45">
        <f t="shared" si="1"/>
        <v>15571</v>
      </c>
      <c r="J8" s="45">
        <f t="shared" si="1"/>
        <v>2697</v>
      </c>
      <c r="K8" s="38">
        <f>SUM(B8:J8)</f>
        <v>98655</v>
      </c>
      <c r="L8"/>
      <c r="M8"/>
      <c r="N8"/>
    </row>
    <row r="9" spans="1:14" ht="16.5" customHeight="1">
      <c r="A9" s="22" t="s">
        <v>34</v>
      </c>
      <c r="B9" s="45">
        <v>15318</v>
      </c>
      <c r="C9" s="45">
        <v>14526</v>
      </c>
      <c r="D9" s="45">
        <v>16397</v>
      </c>
      <c r="E9" s="45">
        <v>9291</v>
      </c>
      <c r="F9" s="45">
        <v>11192</v>
      </c>
      <c r="G9" s="45">
        <v>7188</v>
      </c>
      <c r="H9" s="45">
        <v>6419</v>
      </c>
      <c r="I9" s="45">
        <v>15549</v>
      </c>
      <c r="J9" s="45">
        <v>2697</v>
      </c>
      <c r="K9" s="38">
        <f>SUM(B9:J9)</f>
        <v>98577</v>
      </c>
      <c r="L9"/>
      <c r="M9"/>
      <c r="N9"/>
    </row>
    <row r="10" spans="1:14" ht="16.5" customHeight="1">
      <c r="A10" s="22" t="s">
        <v>33</v>
      </c>
      <c r="B10" s="45">
        <v>13</v>
      </c>
      <c r="C10" s="45">
        <v>2</v>
      </c>
      <c r="D10" s="45">
        <v>3</v>
      </c>
      <c r="E10" s="45">
        <v>26</v>
      </c>
      <c r="F10" s="45">
        <v>9</v>
      </c>
      <c r="G10" s="45">
        <v>3</v>
      </c>
      <c r="H10" s="45">
        <v>0</v>
      </c>
      <c r="I10" s="45">
        <v>22</v>
      </c>
      <c r="J10" s="45">
        <v>0</v>
      </c>
      <c r="K10" s="38">
        <f>SUM(B10:J10)</f>
        <v>78</v>
      </c>
      <c r="L10"/>
      <c r="M10"/>
      <c r="N10"/>
    </row>
    <row r="11" spans="1:14" ht="16.5" customHeight="1">
      <c r="A11" s="44" t="s">
        <v>32</v>
      </c>
      <c r="B11" s="43">
        <v>221810</v>
      </c>
      <c r="C11" s="43">
        <v>193095</v>
      </c>
      <c r="D11" s="43">
        <v>259720</v>
      </c>
      <c r="E11" s="43">
        <v>135339</v>
      </c>
      <c r="F11" s="43">
        <v>156145</v>
      </c>
      <c r="G11" s="43">
        <v>177577</v>
      </c>
      <c r="H11" s="43">
        <v>207297</v>
      </c>
      <c r="I11" s="43">
        <v>258713</v>
      </c>
      <c r="J11" s="43">
        <v>79097</v>
      </c>
      <c r="K11" s="38">
        <f>SUM(B11:J11)</f>
        <v>1688793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1.433774617375709</v>
      </c>
      <c r="C15" s="39">
        <v>1.50931910018796</v>
      </c>
      <c r="D15" s="39">
        <v>1.225342458986993</v>
      </c>
      <c r="E15" s="39">
        <v>1.601115156627137</v>
      </c>
      <c r="F15" s="39">
        <v>1.389687352002188</v>
      </c>
      <c r="G15" s="39">
        <v>1.321676070780959</v>
      </c>
      <c r="H15" s="39">
        <v>1.319272590535817</v>
      </c>
      <c r="I15" s="39">
        <v>1.380007834398779</v>
      </c>
      <c r="J15" s="39">
        <v>1.535981296339834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1154440.13</v>
      </c>
      <c r="C17" s="36">
        <f aca="true" t="shared" si="2" ref="C17:J17">C18+C19+C20+C21+C22+C23+C24</f>
        <v>1163517.8099999998</v>
      </c>
      <c r="D17" s="36">
        <f t="shared" si="2"/>
        <v>1385139.6600000001</v>
      </c>
      <c r="E17" s="36">
        <f t="shared" si="2"/>
        <v>836058.9500000001</v>
      </c>
      <c r="F17" s="36">
        <f t="shared" si="2"/>
        <v>885290.06</v>
      </c>
      <c r="G17" s="36">
        <f t="shared" si="2"/>
        <v>929316.88</v>
      </c>
      <c r="H17" s="36">
        <f t="shared" si="2"/>
        <v>863088.46</v>
      </c>
      <c r="I17" s="36">
        <f t="shared" si="2"/>
        <v>1186428.14</v>
      </c>
      <c r="J17" s="36">
        <f t="shared" si="2"/>
        <v>439212.74999999994</v>
      </c>
      <c r="K17" s="36">
        <f aca="true" t="shared" si="3" ref="K17:K24">SUM(B17:J17)</f>
        <v>8842492.84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806469.11</v>
      </c>
      <c r="C18" s="30">
        <f t="shared" si="4"/>
        <v>775077.42</v>
      </c>
      <c r="D18" s="30">
        <f t="shared" si="4"/>
        <v>1141839.04</v>
      </c>
      <c r="E18" s="30">
        <f t="shared" si="4"/>
        <v>520790.53</v>
      </c>
      <c r="F18" s="30">
        <f t="shared" si="4"/>
        <v>637136.43</v>
      </c>
      <c r="G18" s="30">
        <f t="shared" si="4"/>
        <v>711264.42</v>
      </c>
      <c r="H18" s="30">
        <f t="shared" si="4"/>
        <v>655808.92</v>
      </c>
      <c r="I18" s="30">
        <f t="shared" si="4"/>
        <v>849622.12</v>
      </c>
      <c r="J18" s="30">
        <f t="shared" si="4"/>
        <v>287056.04</v>
      </c>
      <c r="K18" s="30">
        <f t="shared" si="3"/>
        <v>6385064.030000001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349825.83</v>
      </c>
      <c r="C19" s="30">
        <f t="shared" si="5"/>
        <v>394761.73</v>
      </c>
      <c r="D19" s="30">
        <f t="shared" si="5"/>
        <v>257304.82</v>
      </c>
      <c r="E19" s="30">
        <f t="shared" si="5"/>
        <v>313055.08</v>
      </c>
      <c r="F19" s="30">
        <f t="shared" si="5"/>
        <v>248284.01</v>
      </c>
      <c r="G19" s="30">
        <f t="shared" si="5"/>
        <v>228796.74</v>
      </c>
      <c r="H19" s="30">
        <f t="shared" si="5"/>
        <v>209381.81</v>
      </c>
      <c r="I19" s="30">
        <f t="shared" si="5"/>
        <v>322863.06</v>
      </c>
      <c r="J19" s="30">
        <f t="shared" si="5"/>
        <v>153856.67</v>
      </c>
      <c r="K19" s="30">
        <f t="shared" si="3"/>
        <v>2478129.75</v>
      </c>
      <c r="L19"/>
      <c r="M19"/>
      <c r="N19"/>
    </row>
    <row r="20" spans="1:14" ht="16.5" customHeight="1">
      <c r="A20" s="18" t="s">
        <v>27</v>
      </c>
      <c r="B20" s="30">
        <v>30168.89</v>
      </c>
      <c r="C20" s="30">
        <v>22615.96</v>
      </c>
      <c r="D20" s="30">
        <v>20767.09</v>
      </c>
      <c r="E20" s="30">
        <v>20344.72</v>
      </c>
      <c r="F20" s="30">
        <v>21345.64</v>
      </c>
      <c r="G20" s="30">
        <v>13993.72</v>
      </c>
      <c r="H20" s="30">
        <v>21084.61</v>
      </c>
      <c r="I20" s="30">
        <v>41635.9</v>
      </c>
      <c r="J20" s="30">
        <v>10098.04</v>
      </c>
      <c r="K20" s="30">
        <f t="shared" si="3"/>
        <v>202054.57</v>
      </c>
      <c r="L20"/>
      <c r="M20"/>
      <c r="N20"/>
    </row>
    <row r="21" spans="1:14" ht="16.5" customHeight="1">
      <c r="A21" s="18" t="s">
        <v>26</v>
      </c>
      <c r="B21" s="30">
        <v>1323.86</v>
      </c>
      <c r="C21" s="34">
        <v>2647.72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1323.86</v>
      </c>
      <c r="J21" s="34">
        <v>0</v>
      </c>
      <c r="K21" s="30">
        <f t="shared" si="3"/>
        <v>7943.159999999999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68</v>
      </c>
      <c r="B23" s="30">
        <v>-214.96</v>
      </c>
      <c r="C23" s="30">
        <v>0</v>
      </c>
      <c r="D23" s="30">
        <v>0</v>
      </c>
      <c r="E23" s="30">
        <v>0</v>
      </c>
      <c r="F23" s="30">
        <v>0</v>
      </c>
      <c r="G23" s="30">
        <v>-1221</v>
      </c>
      <c r="H23" s="30">
        <v>0</v>
      </c>
      <c r="I23" s="30">
        <v>0</v>
      </c>
      <c r="J23" s="30">
        <v>0</v>
      </c>
      <c r="K23" s="30">
        <f t="shared" si="3"/>
        <v>-1435.96</v>
      </c>
      <c r="L23"/>
      <c r="M23"/>
      <c r="N23"/>
    </row>
    <row r="24" spans="1:14" ht="16.5" customHeight="1">
      <c r="A24" s="18" t="s">
        <v>69</v>
      </c>
      <c r="B24" s="30">
        <v>-33132.6</v>
      </c>
      <c r="C24" s="30">
        <v>-31585.02</v>
      </c>
      <c r="D24" s="30">
        <v>-34771.29</v>
      </c>
      <c r="E24" s="30">
        <v>-19455.24</v>
      </c>
      <c r="F24" s="30">
        <v>-22799.88</v>
      </c>
      <c r="G24" s="30">
        <v>-23517</v>
      </c>
      <c r="H24" s="30">
        <v>-23186.88</v>
      </c>
      <c r="I24" s="30">
        <v>-29016.8</v>
      </c>
      <c r="J24" s="30">
        <v>-11798</v>
      </c>
      <c r="K24" s="30">
        <f t="shared" si="3"/>
        <v>-229262.71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-397127.06999999995</v>
      </c>
      <c r="C27" s="30">
        <f t="shared" si="6"/>
        <v>-130221.27</v>
      </c>
      <c r="D27" s="30">
        <f t="shared" si="6"/>
        <v>-502810.56</v>
      </c>
      <c r="E27" s="30">
        <f t="shared" si="6"/>
        <v>-345821.51</v>
      </c>
      <c r="F27" s="30">
        <f t="shared" si="6"/>
        <v>-78869.43000000001</v>
      </c>
      <c r="G27" s="30">
        <f t="shared" si="6"/>
        <v>-894773.71</v>
      </c>
      <c r="H27" s="30">
        <f t="shared" si="6"/>
        <v>-276575.93</v>
      </c>
      <c r="I27" s="30">
        <f t="shared" si="6"/>
        <v>-105304.64000000001</v>
      </c>
      <c r="J27" s="30">
        <f t="shared" si="6"/>
        <v>-122379.48</v>
      </c>
      <c r="K27" s="30">
        <f aca="true" t="shared" si="7" ref="K27:K35">SUM(B27:J27)</f>
        <v>-2853883.6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-334717.22</v>
      </c>
      <c r="C28" s="30">
        <f t="shared" si="8"/>
        <v>-71627.99</v>
      </c>
      <c r="D28" s="30">
        <f t="shared" si="8"/>
        <v>-140289.65000000002</v>
      </c>
      <c r="E28" s="30">
        <f t="shared" si="8"/>
        <v>-294368.12</v>
      </c>
      <c r="F28" s="30">
        <f t="shared" si="8"/>
        <v>-49244.8</v>
      </c>
      <c r="G28" s="30">
        <f t="shared" si="8"/>
        <v>-383901.16</v>
      </c>
      <c r="H28" s="30">
        <f t="shared" si="8"/>
        <v>-90301.87</v>
      </c>
      <c r="I28" s="30">
        <f t="shared" si="8"/>
        <v>-165261.33000000002</v>
      </c>
      <c r="J28" s="30">
        <f t="shared" si="8"/>
        <v>-41744.06</v>
      </c>
      <c r="K28" s="30">
        <f t="shared" si="7"/>
        <v>-1571456.2000000002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-67399.2</v>
      </c>
      <c r="C29" s="30">
        <f aca="true" t="shared" si="9" ref="C29:J29">-ROUND((C9)*$E$3,2)</f>
        <v>-63914.4</v>
      </c>
      <c r="D29" s="30">
        <f t="shared" si="9"/>
        <v>-72146.8</v>
      </c>
      <c r="E29" s="30">
        <f t="shared" si="9"/>
        <v>-40880.4</v>
      </c>
      <c r="F29" s="30">
        <f t="shared" si="9"/>
        <v>-49244.8</v>
      </c>
      <c r="G29" s="30">
        <f t="shared" si="9"/>
        <v>-31627.2</v>
      </c>
      <c r="H29" s="30">
        <f t="shared" si="9"/>
        <v>-28243.6</v>
      </c>
      <c r="I29" s="30">
        <f t="shared" si="9"/>
        <v>-68415.6</v>
      </c>
      <c r="J29" s="30">
        <f t="shared" si="9"/>
        <v>-11866.8</v>
      </c>
      <c r="K29" s="30">
        <f t="shared" si="7"/>
        <v>-433738.8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-985.6</v>
      </c>
      <c r="C31" s="30">
        <v>-154</v>
      </c>
      <c r="D31" s="30">
        <v>-369.6</v>
      </c>
      <c r="E31" s="30">
        <v>-616</v>
      </c>
      <c r="F31" s="26">
        <v>0</v>
      </c>
      <c r="G31" s="30">
        <v>-246.4</v>
      </c>
      <c r="H31" s="30">
        <v>-49.64</v>
      </c>
      <c r="I31" s="30">
        <v>-77.48</v>
      </c>
      <c r="J31" s="30">
        <v>-23.9</v>
      </c>
      <c r="K31" s="30">
        <f t="shared" si="7"/>
        <v>-2522.62</v>
      </c>
      <c r="L31"/>
      <c r="M31"/>
      <c r="N31"/>
    </row>
    <row r="32" spans="1:14" ht="16.5" customHeight="1">
      <c r="A32" s="25" t="s">
        <v>20</v>
      </c>
      <c r="B32" s="30">
        <v>-266332.42</v>
      </c>
      <c r="C32" s="30">
        <v>-7559.59</v>
      </c>
      <c r="D32" s="30">
        <v>-67773.25</v>
      </c>
      <c r="E32" s="30">
        <v>-252871.72</v>
      </c>
      <c r="F32" s="26">
        <v>0</v>
      </c>
      <c r="G32" s="30">
        <v>-352027.56</v>
      </c>
      <c r="H32" s="30">
        <v>-62008.63</v>
      </c>
      <c r="I32" s="30">
        <v>-96768.25</v>
      </c>
      <c r="J32" s="30">
        <v>-29853.36</v>
      </c>
      <c r="K32" s="30">
        <f t="shared" si="7"/>
        <v>-1135194.78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-36050.62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-10436.48</v>
      </c>
      <c r="K33" s="30">
        <f t="shared" si="7"/>
        <v>-46487.100000000006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-36050.62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-10436.48</v>
      </c>
      <c r="K34" s="30">
        <f t="shared" si="7"/>
        <v>-46487.100000000006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27">
        <v>-62409.85</v>
      </c>
      <c r="C45" s="27">
        <v>-58593.28</v>
      </c>
      <c r="D45" s="27">
        <v>-326470.29</v>
      </c>
      <c r="E45" s="27">
        <v>-51453.39</v>
      </c>
      <c r="F45" s="27">
        <v>-29624.63</v>
      </c>
      <c r="G45" s="27">
        <v>-510872.55</v>
      </c>
      <c r="H45" s="27">
        <v>-186274.06</v>
      </c>
      <c r="I45" s="27">
        <v>59956.69</v>
      </c>
      <c r="J45" s="27">
        <v>-70198.94</v>
      </c>
      <c r="K45" s="27">
        <f>SUM(B45:J45)</f>
        <v>-1235940.3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757313.0599999999</v>
      </c>
      <c r="C47" s="27">
        <f aca="true" t="shared" si="11" ref="C47:J47">IF(C17+C27+C48&lt;0,0,C17+C27+C48)</f>
        <v>1033296.5399999998</v>
      </c>
      <c r="D47" s="27">
        <f t="shared" si="11"/>
        <v>882329.1000000001</v>
      </c>
      <c r="E47" s="27">
        <f t="shared" si="11"/>
        <v>490237.44000000006</v>
      </c>
      <c r="F47" s="27">
        <f t="shared" si="11"/>
        <v>806420.63</v>
      </c>
      <c r="G47" s="27">
        <f t="shared" si="11"/>
        <v>34543.17000000004</v>
      </c>
      <c r="H47" s="27">
        <f t="shared" si="11"/>
        <v>586512.53</v>
      </c>
      <c r="I47" s="27">
        <f t="shared" si="11"/>
        <v>1081123.5</v>
      </c>
      <c r="J47" s="27">
        <f t="shared" si="11"/>
        <v>316833.26999999996</v>
      </c>
      <c r="K47" s="20">
        <f>SUM(B47:J47)</f>
        <v>5988609.239999999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757313.06</v>
      </c>
      <c r="C53" s="10">
        <f t="shared" si="13"/>
        <v>1033296.55</v>
      </c>
      <c r="D53" s="10">
        <f t="shared" si="13"/>
        <v>882329.09</v>
      </c>
      <c r="E53" s="10">
        <f t="shared" si="13"/>
        <v>490237.44</v>
      </c>
      <c r="F53" s="10">
        <f t="shared" si="13"/>
        <v>806420.62</v>
      </c>
      <c r="G53" s="10">
        <f t="shared" si="13"/>
        <v>34543.17</v>
      </c>
      <c r="H53" s="10">
        <f t="shared" si="13"/>
        <v>586512.52</v>
      </c>
      <c r="I53" s="10">
        <f>SUM(I54:I66)</f>
        <v>1081123.5</v>
      </c>
      <c r="J53" s="10">
        <f t="shared" si="13"/>
        <v>316833.27</v>
      </c>
      <c r="K53" s="5">
        <f>SUM(K54:K66)</f>
        <v>5988609.220000001</v>
      </c>
      <c r="L53" s="9"/>
    </row>
    <row r="54" spans="1:11" ht="16.5" customHeight="1">
      <c r="A54" s="7" t="s">
        <v>59</v>
      </c>
      <c r="B54" s="8">
        <v>661361.5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661361.5</v>
      </c>
    </row>
    <row r="55" spans="1:11" ht="16.5" customHeight="1">
      <c r="A55" s="7" t="s">
        <v>60</v>
      </c>
      <c r="B55" s="8">
        <v>95951.56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95951.56</v>
      </c>
    </row>
    <row r="56" spans="1:11" ht="16.5" customHeight="1">
      <c r="A56" s="7" t="s">
        <v>4</v>
      </c>
      <c r="B56" s="6">
        <v>0</v>
      </c>
      <c r="C56" s="8">
        <v>1033296.55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1033296.55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882329.09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882329.09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490237.44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490237.44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806420.62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806420.62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34543.17</v>
      </c>
      <c r="H60" s="6">
        <v>0</v>
      </c>
      <c r="I60" s="6">
        <v>0</v>
      </c>
      <c r="J60" s="6">
        <v>0</v>
      </c>
      <c r="K60" s="5">
        <f t="shared" si="14"/>
        <v>34543.17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586512.52</v>
      </c>
      <c r="I61" s="6">
        <v>0</v>
      </c>
      <c r="J61" s="6">
        <v>0</v>
      </c>
      <c r="K61" s="5">
        <f t="shared" si="14"/>
        <v>586512.52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422575.38999999996</v>
      </c>
      <c r="J63" s="6">
        <v>0</v>
      </c>
      <c r="K63" s="5">
        <f t="shared" si="14"/>
        <v>422575.38999999996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658548.11</v>
      </c>
      <c r="J64" s="6">
        <v>0</v>
      </c>
      <c r="K64" s="5">
        <f t="shared" si="14"/>
        <v>658548.11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316833.27</v>
      </c>
      <c r="K65" s="5">
        <f t="shared" si="14"/>
        <v>316833.27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2020-11-04T13:14:46Z</dcterms:modified>
  <cp:category/>
  <cp:version/>
  <cp:contentType/>
  <cp:contentStatus/>
</cp:coreProperties>
</file>