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<sst xmlns="http://schemas.openxmlformats.org/spreadsheetml/2006/main" count="74" uniqueCount="73">
  <si>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</si>
  <si>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</si>
  <si>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</si>
  <si>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</si>
  <si>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</si>
  <si>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</si>
  <si>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</si>
  <si>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</si>
  <si>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</si>
  <si>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</si>
  <si>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</si>
  <si>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</si>
  <si>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</si>
  <si>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</si>
  <si>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</si>
  <si>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</si>
  <si>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</si>
  <si>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</si>
  <si>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</si>
  <si>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</si>
  <si>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</si>
  <si>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</si>
  <si>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</si>
  <si>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</si>
  <si>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</si>
  <si>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</si>
  <si>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</si>
  <si>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</si>
  <si>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</si>
  <si>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</si>
  <si>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</si>
  <si>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</si>
  <si>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</si>
  <si>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</si>
  <si>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</si>
  <si>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</si>
  <si>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</si>
  <si>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</si>
  <si>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</si>
  <si>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</si>
  <si>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</si>
  <si>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</si>
  <si>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</si>
  <si>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</si>
  <si>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</si>
  <si>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</si>
  <si>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</si>
  <si>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</si>
  <si>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</si>
  <si>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</si>
  <si>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</si>
  <si>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</si>
  <si>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</si>
  <si>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</si>
  <si>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</si>
  <si>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</si>
  <si>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</si>
  <si>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</si>
  <si>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</si>
  <si>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</si>
  <si>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</si>
  <si>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</si>
  <si>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</si>
  <si>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</si>
  <si>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</si>
  <si>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</si>
  <si>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</si>
  <si>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</si>
  <si>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</si>
  <si>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</si>
  <si>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</si>
  <si>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</si>
  <si>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25/10/20 - VENCIMENTO 30/10/20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</si>
</sst>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64014</v>
      </c>
      <c r="C7" s="47">
        <f t="shared" si="0"/>
        <v>50919</v>
      </c>
      <c r="D7" s="47">
        <f t="shared" si="0"/>
        <v>75770</v>
      </c>
      <c r="E7" s="47">
        <f t="shared" si="0"/>
        <v>35187</v>
      </c>
      <c r="F7" s="47">
        <f t="shared" si="0"/>
        <v>53829</v>
      </c>
      <c r="G7" s="47">
        <f t="shared" si="0"/>
        <v>61923</v>
      </c>
      <c r="H7" s="47">
        <f t="shared" si="0"/>
        <v>74258</v>
      </c>
      <c r="I7" s="47">
        <f t="shared" si="0"/>
        <v>87284</v>
      </c>
      <c r="J7" s="47">
        <f t="shared" si="0"/>
        <v>18450</v>
      </c>
      <c r="K7" s="47">
        <f t="shared" si="0"/>
        <v>521634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5625</v>
      </c>
      <c r="C8" s="45">
        <f t="shared" si="1"/>
        <v>5096</v>
      </c>
      <c r="D8" s="45">
        <f t="shared" si="1"/>
        <v>7074</v>
      </c>
      <c r="E8" s="45">
        <f t="shared" si="1"/>
        <v>3305</v>
      </c>
      <c r="F8" s="45">
        <f t="shared" si="1"/>
        <v>4393</v>
      </c>
      <c r="G8" s="45">
        <f t="shared" si="1"/>
        <v>3496</v>
      </c>
      <c r="H8" s="45">
        <f t="shared" si="1"/>
        <v>3426</v>
      </c>
      <c r="I8" s="45">
        <f t="shared" si="1"/>
        <v>6248</v>
      </c>
      <c r="J8" s="45">
        <f t="shared" si="1"/>
        <v>665</v>
      </c>
      <c r="K8" s="38">
        <f>SUM(B8:J8)</f>
        <v>39328</v>
      </c>
      <c r="L8"/>
      <c r="M8"/>
      <c r="N8"/>
    </row>
    <row r="9" spans="1:14" ht="16.5" customHeight="1">
      <c r="A9" s="22" t="s">
        <v>35</v>
      </c>
      <c r="B9" s="45">
        <v>5620</v>
      </c>
      <c r="C9" s="45">
        <v>5096</v>
      </c>
      <c r="D9" s="45">
        <v>7074</v>
      </c>
      <c r="E9" s="45">
        <v>3293</v>
      </c>
      <c r="F9" s="45">
        <v>4391</v>
      </c>
      <c r="G9" s="45">
        <v>3496</v>
      </c>
      <c r="H9" s="45">
        <v>3426</v>
      </c>
      <c r="I9" s="45">
        <v>6244</v>
      </c>
      <c r="J9" s="45">
        <v>665</v>
      </c>
      <c r="K9" s="38">
        <f>SUM(B9:J9)</f>
        <v>39305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0</v>
      </c>
      <c r="D10" s="45">
        <v>0</v>
      </c>
      <c r="E10" s="45">
        <v>12</v>
      </c>
      <c r="F10" s="45">
        <v>2</v>
      </c>
      <c r="G10" s="45">
        <v>0</v>
      </c>
      <c r="H10" s="45">
        <v>0</v>
      </c>
      <c r="I10" s="45">
        <v>4</v>
      </c>
      <c r="J10" s="45">
        <v>0</v>
      </c>
      <c r="K10" s="38">
        <f>SUM(B10:J10)</f>
        <v>23</v>
      </c>
      <c r="L10"/>
      <c r="M10"/>
      <c r="N10"/>
    </row>
    <row r="11" spans="1:14" ht="16.5" customHeight="1">
      <c r="A11" s="44" t="s">
        <v>33</v>
      </c>
      <c r="B11" s="43">
        <v>58389</v>
      </c>
      <c r="C11" s="43">
        <v>45823</v>
      </c>
      <c r="D11" s="43">
        <v>68696</v>
      </c>
      <c r="E11" s="43">
        <v>31882</v>
      </c>
      <c r="F11" s="43">
        <v>49436</v>
      </c>
      <c r="G11" s="43">
        <v>58427</v>
      </c>
      <c r="H11" s="43">
        <v>70832</v>
      </c>
      <c r="I11" s="43">
        <v>81036</v>
      </c>
      <c r="J11" s="43">
        <v>17785</v>
      </c>
      <c r="K11" s="38">
        <f>SUM(B11:J11)</f>
        <v>482306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1.363498496980676</v>
      </c>
      <c r="C15" s="39">
        <v>1.499935808866279</v>
      </c>
      <c r="D15" s="39">
        <v>1.179029244753209</v>
      </c>
      <c r="E15" s="39">
        <v>1.480703240893133</v>
      </c>
      <c r="F15" s="39">
        <v>1.356668802827009</v>
      </c>
      <c r="G15" s="39">
        <v>1.339692451899231</v>
      </c>
      <c r="H15" s="39">
        <v>1.261224035647126</v>
      </c>
      <c r="I15" s="39">
        <v>1.323154862513998</v>
      </c>
      <c r="J15" s="39">
        <v>1.401089520147509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277675.39</v>
      </c>
      <c r="C17" s="36">
        <f aca="true" t="shared" si="2" ref="C17:J17">C18+C19+C20+C21+C22+C23+C24</f>
        <v>272276.33</v>
      </c>
      <c r="D17" s="36">
        <f t="shared" si="2"/>
        <v>347118.54999999993</v>
      </c>
      <c r="E17" s="36">
        <f t="shared" si="2"/>
        <v>179746.89999999997</v>
      </c>
      <c r="F17" s="36">
        <f t="shared" si="2"/>
        <v>268048.73999999993</v>
      </c>
      <c r="G17" s="36">
        <f t="shared" si="2"/>
        <v>301214.58</v>
      </c>
      <c r="H17" s="36">
        <f t="shared" si="2"/>
        <v>276331.97000000003</v>
      </c>
      <c r="I17" s="36">
        <f t="shared" si="2"/>
        <v>352790.67999999993</v>
      </c>
      <c r="J17" s="36">
        <f t="shared" si="2"/>
        <v>84487.45</v>
      </c>
      <c r="K17" s="36">
        <f aca="true" t="shared" si="3" ref="K17:K24">SUM(B17:J17)</f>
        <v>2359690.59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217698.81</v>
      </c>
      <c r="C18" s="30">
        <f t="shared" si="4"/>
        <v>190085.72</v>
      </c>
      <c r="D18" s="30">
        <f t="shared" si="4"/>
        <v>313331.68</v>
      </c>
      <c r="E18" s="30">
        <f t="shared" si="4"/>
        <v>126680.24</v>
      </c>
      <c r="F18" s="30">
        <f t="shared" si="4"/>
        <v>204943.15</v>
      </c>
      <c r="G18" s="30">
        <f t="shared" si="4"/>
        <v>238372.59</v>
      </c>
      <c r="H18" s="30">
        <f t="shared" si="4"/>
        <v>227868.1</v>
      </c>
      <c r="I18" s="30">
        <f t="shared" si="4"/>
        <v>270370.92</v>
      </c>
      <c r="J18" s="30">
        <f t="shared" si="4"/>
        <v>64750.28</v>
      </c>
      <c r="K18" s="30">
        <f t="shared" si="3"/>
        <v>1854101.49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79133.19</v>
      </c>
      <c r="C19" s="30">
        <f t="shared" si="5"/>
        <v>95030.66</v>
      </c>
      <c r="D19" s="30">
        <f t="shared" si="5"/>
        <v>56095.53</v>
      </c>
      <c r="E19" s="30">
        <f t="shared" si="5"/>
        <v>60895.6</v>
      </c>
      <c r="F19" s="30">
        <f t="shared" si="5"/>
        <v>73096.83</v>
      </c>
      <c r="G19" s="30">
        <f t="shared" si="5"/>
        <v>80973.37</v>
      </c>
      <c r="H19" s="30">
        <f t="shared" si="5"/>
        <v>59524.62</v>
      </c>
      <c r="I19" s="30">
        <f t="shared" si="5"/>
        <v>87371.68</v>
      </c>
      <c r="J19" s="30">
        <f t="shared" si="5"/>
        <v>25970.66</v>
      </c>
      <c r="K19" s="30">
        <f t="shared" si="3"/>
        <v>618092.14</v>
      </c>
      <c r="L19"/>
      <c r="M19"/>
      <c r="N19"/>
    </row>
    <row r="20" spans="1:14" ht="16.5" customHeight="1">
      <c r="A20" s="18" t="s">
        <v>28</v>
      </c>
      <c r="B20" s="30">
        <v>12763.37</v>
      </c>
      <c r="C20" s="30">
        <v>16092.78</v>
      </c>
      <c r="D20" s="30">
        <v>12442.91</v>
      </c>
      <c r="E20" s="30">
        <v>10274.84</v>
      </c>
      <c r="F20" s="30">
        <v>11478.3</v>
      </c>
      <c r="G20" s="30">
        <v>6161.28</v>
      </c>
      <c r="H20" s="30">
        <v>12112.85</v>
      </c>
      <c r="I20" s="30">
        <v>22724.42</v>
      </c>
      <c r="J20" s="30">
        <v>5686.76</v>
      </c>
      <c r="K20" s="30">
        <f t="shared" si="3"/>
        <v>109737.51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-480.8</v>
      </c>
      <c r="K23" s="30">
        <f t="shared" si="3"/>
        <v>-480.8</v>
      </c>
      <c r="L23"/>
      <c r="M23"/>
      <c r="N23"/>
    </row>
    <row r="24" spans="1:14" ht="16.5" customHeight="1">
      <c r="A24" s="18" t="s">
        <v>70</v>
      </c>
      <c r="B24" s="30">
        <v>-33243.84</v>
      </c>
      <c r="C24" s="30">
        <v>-31580.55</v>
      </c>
      <c r="D24" s="30">
        <v>-34751.57</v>
      </c>
      <c r="E24" s="30">
        <v>-19427.64</v>
      </c>
      <c r="F24" s="30">
        <v>-22793.4</v>
      </c>
      <c r="G24" s="30">
        <v>-24292.66</v>
      </c>
      <c r="H24" s="30">
        <v>-23173.6</v>
      </c>
      <c r="I24" s="30">
        <v>-29000.2</v>
      </c>
      <c r="J24" s="30">
        <v>-11439.45</v>
      </c>
      <c r="K24" s="30">
        <f t="shared" si="3"/>
        <v>-229702.91000000003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-24728</v>
      </c>
      <c r="C27" s="30">
        <f t="shared" si="6"/>
        <v>-22422.4</v>
      </c>
      <c r="D27" s="30">
        <f t="shared" si="6"/>
        <v>-67176.22</v>
      </c>
      <c r="E27" s="30">
        <f t="shared" si="6"/>
        <v>-14489.2</v>
      </c>
      <c r="F27" s="30">
        <f t="shared" si="6"/>
        <v>-19320.4</v>
      </c>
      <c r="G27" s="30">
        <f t="shared" si="6"/>
        <v>-15382.4</v>
      </c>
      <c r="H27" s="30">
        <f t="shared" si="6"/>
        <v>-15074.4</v>
      </c>
      <c r="I27" s="30">
        <f t="shared" si="6"/>
        <v>-27473.6</v>
      </c>
      <c r="J27" s="30">
        <f t="shared" si="6"/>
        <v>-13362.48</v>
      </c>
      <c r="K27" s="30">
        <f aca="true" t="shared" si="7" ref="K27:K35">SUM(B27:J27)</f>
        <v>-219429.1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-24728</v>
      </c>
      <c r="C28" s="30">
        <f t="shared" si="8"/>
        <v>-22422.4</v>
      </c>
      <c r="D28" s="30">
        <f t="shared" si="8"/>
        <v>-31125.6</v>
      </c>
      <c r="E28" s="30">
        <f t="shared" si="8"/>
        <v>-14489.2</v>
      </c>
      <c r="F28" s="30">
        <f t="shared" si="8"/>
        <v>-19320.4</v>
      </c>
      <c r="G28" s="30">
        <f t="shared" si="8"/>
        <v>-15382.4</v>
      </c>
      <c r="H28" s="30">
        <f t="shared" si="8"/>
        <v>-15074.4</v>
      </c>
      <c r="I28" s="30">
        <f t="shared" si="8"/>
        <v>-27473.6</v>
      </c>
      <c r="J28" s="30">
        <f t="shared" si="8"/>
        <v>-2926</v>
      </c>
      <c r="K28" s="30">
        <f t="shared" si="7"/>
        <v>-172942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-24728</v>
      </c>
      <c r="C29" s="30">
        <f aca="true" t="shared" si="9" ref="C29:J29">-ROUND((C9)*$E$3,2)</f>
        <v>-22422.4</v>
      </c>
      <c r="D29" s="30">
        <f t="shared" si="9"/>
        <v>-31125.6</v>
      </c>
      <c r="E29" s="30">
        <f t="shared" si="9"/>
        <v>-14489.2</v>
      </c>
      <c r="F29" s="30">
        <f t="shared" si="9"/>
        <v>-19320.4</v>
      </c>
      <c r="G29" s="30">
        <f t="shared" si="9"/>
        <v>-15382.4</v>
      </c>
      <c r="H29" s="30">
        <f t="shared" si="9"/>
        <v>-15074.4</v>
      </c>
      <c r="I29" s="30">
        <f t="shared" si="9"/>
        <v>-27473.6</v>
      </c>
      <c r="J29" s="30">
        <f t="shared" si="9"/>
        <v>-2926</v>
      </c>
      <c r="K29" s="30">
        <f t="shared" si="7"/>
        <v>-172942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252947.39</v>
      </c>
      <c r="C47" s="27">
        <f aca="true" t="shared" si="11" ref="C47:J47">IF(C17+C27+C48&lt;0,0,C17+C27+C48)</f>
        <v>249853.93000000002</v>
      </c>
      <c r="D47" s="27">
        <f t="shared" si="11"/>
        <v>279942.32999999996</v>
      </c>
      <c r="E47" s="27">
        <f t="shared" si="11"/>
        <v>165257.69999999995</v>
      </c>
      <c r="F47" s="27">
        <f t="shared" si="11"/>
        <v>248728.33999999994</v>
      </c>
      <c r="G47" s="27">
        <f t="shared" si="11"/>
        <v>285832.18</v>
      </c>
      <c r="H47" s="27">
        <f t="shared" si="11"/>
        <v>261257.57000000004</v>
      </c>
      <c r="I47" s="27">
        <f t="shared" si="11"/>
        <v>325317.07999999996</v>
      </c>
      <c r="J47" s="27">
        <f t="shared" si="11"/>
        <v>71124.97</v>
      </c>
      <c r="K47" s="20">
        <f>SUM(B47:J47)</f>
        <v>2140261.49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252947.39</v>
      </c>
      <c r="C53" s="10">
        <f t="shared" si="13"/>
        <v>249853.93</v>
      </c>
      <c r="D53" s="10">
        <f t="shared" si="13"/>
        <v>279942.34</v>
      </c>
      <c r="E53" s="10">
        <f t="shared" si="13"/>
        <v>165257.7</v>
      </c>
      <c r="F53" s="10">
        <f t="shared" si="13"/>
        <v>248728.34</v>
      </c>
      <c r="G53" s="10">
        <f t="shared" si="13"/>
        <v>285832.18</v>
      </c>
      <c r="H53" s="10">
        <f t="shared" si="13"/>
        <v>261257.57</v>
      </c>
      <c r="I53" s="10">
        <f>SUM(I54:I66)</f>
        <v>325317.07999999996</v>
      </c>
      <c r="J53" s="10">
        <f t="shared" si="13"/>
        <v>71124.96</v>
      </c>
      <c r="K53" s="5">
        <f>SUM(K54:K66)</f>
        <v>2140261.49</v>
      </c>
      <c r="L53" s="9"/>
    </row>
    <row r="54" spans="1:11" ht="16.5" customHeight="1">
      <c r="A54" s="7" t="s">
        <v>60</v>
      </c>
      <c r="B54" s="8">
        <v>220468.95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220468.95</v>
      </c>
    </row>
    <row r="55" spans="1:11" ht="16.5" customHeight="1">
      <c r="A55" s="7" t="s">
        <v>61</v>
      </c>
      <c r="B55" s="8">
        <v>32478.44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32478.44</v>
      </c>
    </row>
    <row r="56" spans="1:11" ht="16.5" customHeight="1">
      <c r="A56" s="7" t="s">
        <v>4</v>
      </c>
      <c r="B56" s="6">
        <v>0</v>
      </c>
      <c r="C56" s="8">
        <v>249853.93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249853.93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279942.34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279942.34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165257.7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165257.7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248728.34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248728.34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285832.18</v>
      </c>
      <c r="H60" s="6">
        <v>0</v>
      </c>
      <c r="I60" s="6">
        <v>0</v>
      </c>
      <c r="J60" s="6">
        <v>0</v>
      </c>
      <c r="K60" s="5">
        <f t="shared" si="14"/>
        <v>285832.18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261257.57</v>
      </c>
      <c r="I61" s="6">
        <v>0</v>
      </c>
      <c r="J61" s="6">
        <v>0</v>
      </c>
      <c r="K61" s="5">
        <f t="shared" si="14"/>
        <v>261257.57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102149.56</v>
      </c>
      <c r="J63" s="6">
        <v>0</v>
      </c>
      <c r="K63" s="5">
        <f t="shared" si="14"/>
        <v>102149.56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223167.52</v>
      </c>
      <c r="J64" s="6">
        <v>0</v>
      </c>
      <c r="K64" s="5">
        <f t="shared" si="14"/>
        <v>223167.52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71124.96</v>
      </c>
      <c r="K65" s="5">
        <f t="shared" si="14"/>
        <v>71124.96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2020-10-30T14:26:50Z</dcterms:modified>
  <cp:category/>
  <cp:version/>
  <cp:contentType/>
  <cp:contentStatus/>
</cp:coreProperties>
</file>