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<sst xmlns="http://schemas.openxmlformats.org/spreadsheetml/2006/main" count="74" uniqueCount="73">
  <si>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</si>
  <si>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</si>
  <si>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</si>
  <si>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</si>
  <si>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</si>
  <si>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</si>
  <si>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</si>
  <si>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</si>
  <si>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</si>
  <si>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</si>
  <si>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</si>
  <si>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</si>
  <si>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</si>
  <si>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</si>
  <si>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</si>
  <si>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</si>
  <si>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</si>
  <si>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</si>
  <si>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</si>
  <si>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</si>
  <si>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</si>
  <si>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</si>
  <si>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</si>
  <si>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</si>
  <si>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</si>
  <si>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</si>
  <si>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</si>
  <si>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</si>
  <si>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</si>
  <si>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</si>
  <si>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</si>
  <si>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</si>
  <si>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</si>
  <si>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</si>
  <si>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</si>
  <si>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</si>
  <si>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</si>
  <si>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</si>
  <si>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</si>
  <si>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</si>
  <si>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</si>
  <si>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</si>
  <si>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</si>
  <si>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</si>
  <si>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</si>
  <si>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</si>
  <si>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</si>
  <si>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</si>
  <si>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</si>
  <si>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</si>
  <si>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</si>
  <si>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</si>
  <si>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</si>
  <si>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</si>
  <si>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</si>
  <si>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</si>
  <si>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</si>
  <si>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</si>
  <si>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</si>
  <si>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</si>
  <si>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</si>
  <si>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</si>
  <si>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</si>
  <si>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</si>
  <si>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</si>
  <si>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</si>
  <si>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</si>
  <si>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</si>
  <si>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</si>
  <si>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</si>
  <si>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</si>
  <si>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</si>
  <si>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21/10/20 - VENCIMENTO 28/10/20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</si>
</sst>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237191</v>
      </c>
      <c r="C7" s="47">
        <f t="shared" si="0"/>
        <v>205539</v>
      </c>
      <c r="D7" s="47">
        <f t="shared" si="0"/>
        <v>275982</v>
      </c>
      <c r="E7" s="47">
        <f t="shared" si="0"/>
        <v>144676</v>
      </c>
      <c r="F7" s="47">
        <f t="shared" si="0"/>
        <v>167581</v>
      </c>
      <c r="G7" s="47">
        <f t="shared" si="0"/>
        <v>187656</v>
      </c>
      <c r="H7" s="47">
        <f t="shared" si="0"/>
        <v>214704</v>
      </c>
      <c r="I7" s="47">
        <f t="shared" si="0"/>
        <v>273958</v>
      </c>
      <c r="J7" s="47">
        <f t="shared" si="0"/>
        <v>80915</v>
      </c>
      <c r="K7" s="47">
        <f t="shared" si="0"/>
        <v>1788202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15396</v>
      </c>
      <c r="C8" s="45">
        <f t="shared" si="1"/>
        <v>14428</v>
      </c>
      <c r="D8" s="45">
        <f t="shared" si="1"/>
        <v>16865</v>
      </c>
      <c r="E8" s="45">
        <f t="shared" si="1"/>
        <v>9657</v>
      </c>
      <c r="F8" s="45">
        <f t="shared" si="1"/>
        <v>11287</v>
      </c>
      <c r="G8" s="45">
        <f t="shared" si="1"/>
        <v>7061</v>
      </c>
      <c r="H8" s="45">
        <f t="shared" si="1"/>
        <v>6209</v>
      </c>
      <c r="I8" s="45">
        <f t="shared" si="1"/>
        <v>15616</v>
      </c>
      <c r="J8" s="45">
        <f t="shared" si="1"/>
        <v>2567</v>
      </c>
      <c r="K8" s="38">
        <f>SUM(B8:J8)</f>
        <v>99086</v>
      </c>
      <c r="L8"/>
      <c r="M8"/>
      <c r="N8"/>
    </row>
    <row r="9" spans="1:14" ht="16.5" customHeight="1">
      <c r="A9" s="22" t="s">
        <v>35</v>
      </c>
      <c r="B9" s="45">
        <v>15373</v>
      </c>
      <c r="C9" s="45">
        <v>14427</v>
      </c>
      <c r="D9" s="45">
        <v>16861</v>
      </c>
      <c r="E9" s="45">
        <v>9632</v>
      </c>
      <c r="F9" s="45">
        <v>11275</v>
      </c>
      <c r="G9" s="45">
        <v>7060</v>
      </c>
      <c r="H9" s="45">
        <v>6209</v>
      </c>
      <c r="I9" s="45">
        <v>15595</v>
      </c>
      <c r="J9" s="45">
        <v>2567</v>
      </c>
      <c r="K9" s="38">
        <f>SUM(B9:J9)</f>
        <v>98999</v>
      </c>
      <c r="L9"/>
      <c r="M9"/>
      <c r="N9"/>
    </row>
    <row r="10" spans="1:14" ht="16.5" customHeight="1">
      <c r="A10" s="22" t="s">
        <v>34</v>
      </c>
      <c r="B10" s="45">
        <v>23</v>
      </c>
      <c r="C10" s="45">
        <v>1</v>
      </c>
      <c r="D10" s="45">
        <v>4</v>
      </c>
      <c r="E10" s="45">
        <v>25</v>
      </c>
      <c r="F10" s="45">
        <v>12</v>
      </c>
      <c r="G10" s="45">
        <v>1</v>
      </c>
      <c r="H10" s="45">
        <v>0</v>
      </c>
      <c r="I10" s="45">
        <v>21</v>
      </c>
      <c r="J10" s="45">
        <v>0</v>
      </c>
      <c r="K10" s="38">
        <f>SUM(B10:J10)</f>
        <v>87</v>
      </c>
      <c r="L10"/>
      <c r="M10"/>
      <c r="N10"/>
    </row>
    <row r="11" spans="1:14" ht="16.5" customHeight="1">
      <c r="A11" s="44" t="s">
        <v>33</v>
      </c>
      <c r="B11" s="43">
        <v>221795</v>
      </c>
      <c r="C11" s="43">
        <v>191111</v>
      </c>
      <c r="D11" s="43">
        <v>259117</v>
      </c>
      <c r="E11" s="43">
        <v>135019</v>
      </c>
      <c r="F11" s="43">
        <v>156294</v>
      </c>
      <c r="G11" s="43">
        <v>180595</v>
      </c>
      <c r="H11" s="43">
        <v>208495</v>
      </c>
      <c r="I11" s="43">
        <v>258342</v>
      </c>
      <c r="J11" s="43">
        <v>78348</v>
      </c>
      <c r="K11" s="38">
        <f>SUM(B11:J11)</f>
        <v>1689116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1.427744877745605</v>
      </c>
      <c r="C15" s="39">
        <v>1.516536502331685</v>
      </c>
      <c r="D15" s="39">
        <v>1.220932004904149</v>
      </c>
      <c r="E15" s="39">
        <v>1.594976281919769</v>
      </c>
      <c r="F15" s="39">
        <v>1.386804465874047</v>
      </c>
      <c r="G15" s="39">
        <v>1.337419464694283</v>
      </c>
      <c r="H15" s="39">
        <v>1.314011262228856</v>
      </c>
      <c r="I15" s="39">
        <v>1.381581101693967</v>
      </c>
      <c r="J15" s="39">
        <v>1.534794719763871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1149377.1500000004</v>
      </c>
      <c r="C17" s="36">
        <f aca="true" t="shared" si="2" ref="C17:J17">C18+C19+C20+C21+C22+C23+C24</f>
        <v>1156358.43</v>
      </c>
      <c r="D17" s="36">
        <f t="shared" si="2"/>
        <v>1379973.48</v>
      </c>
      <c r="E17" s="36">
        <f t="shared" si="2"/>
        <v>833230.2999999999</v>
      </c>
      <c r="F17" s="36">
        <f t="shared" si="2"/>
        <v>885066.53</v>
      </c>
      <c r="G17" s="36">
        <f t="shared" si="2"/>
        <v>956280.43</v>
      </c>
      <c r="H17" s="36">
        <f t="shared" si="2"/>
        <v>864088.2899999999</v>
      </c>
      <c r="I17" s="36">
        <f t="shared" si="2"/>
        <v>1186369.69</v>
      </c>
      <c r="J17" s="36">
        <f t="shared" si="2"/>
        <v>434149.04</v>
      </c>
      <c r="K17" s="36">
        <f aca="true" t="shared" si="3" ref="K17:K24">SUM(B17:J17)</f>
        <v>8844893.34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806639.15</v>
      </c>
      <c r="C18" s="30">
        <f t="shared" si="4"/>
        <v>767297.64</v>
      </c>
      <c r="D18" s="30">
        <f t="shared" si="4"/>
        <v>1141268.36</v>
      </c>
      <c r="E18" s="30">
        <f t="shared" si="4"/>
        <v>520862.54</v>
      </c>
      <c r="F18" s="30">
        <f t="shared" si="4"/>
        <v>638031.14</v>
      </c>
      <c r="G18" s="30">
        <f t="shared" si="4"/>
        <v>722381.77</v>
      </c>
      <c r="H18" s="30">
        <f t="shared" si="4"/>
        <v>658840.69</v>
      </c>
      <c r="I18" s="30">
        <f t="shared" si="4"/>
        <v>848612.3</v>
      </c>
      <c r="J18" s="30">
        <f t="shared" si="4"/>
        <v>283971.19</v>
      </c>
      <c r="K18" s="30">
        <f t="shared" si="3"/>
        <v>6387904.780000001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345035.76</v>
      </c>
      <c r="C19" s="30">
        <f t="shared" si="5"/>
        <v>396337.24</v>
      </c>
      <c r="D19" s="30">
        <f t="shared" si="5"/>
        <v>252142.71</v>
      </c>
      <c r="E19" s="30">
        <f t="shared" si="5"/>
        <v>309900.86</v>
      </c>
      <c r="F19" s="30">
        <f t="shared" si="5"/>
        <v>246793.29</v>
      </c>
      <c r="G19" s="30">
        <f t="shared" si="5"/>
        <v>243745.67</v>
      </c>
      <c r="H19" s="30">
        <f t="shared" si="5"/>
        <v>206883.4</v>
      </c>
      <c r="I19" s="30">
        <f t="shared" si="5"/>
        <v>323814.42</v>
      </c>
      <c r="J19" s="30">
        <f t="shared" si="5"/>
        <v>151866.29</v>
      </c>
      <c r="K19" s="30">
        <f t="shared" si="3"/>
        <v>2476519.6399999997</v>
      </c>
      <c r="L19"/>
      <c r="M19"/>
      <c r="N19"/>
    </row>
    <row r="20" spans="1:14" ht="16.5" customHeight="1">
      <c r="A20" s="18" t="s">
        <v>28</v>
      </c>
      <c r="B20" s="30">
        <v>29763.52</v>
      </c>
      <c r="C20" s="30">
        <v>21660.85</v>
      </c>
      <c r="D20" s="30">
        <v>21333.7</v>
      </c>
      <c r="E20" s="30">
        <v>20595.52</v>
      </c>
      <c r="F20" s="30">
        <v>21718.12</v>
      </c>
      <c r="G20" s="30">
        <v>14564.59</v>
      </c>
      <c r="H20" s="30">
        <v>21547.76</v>
      </c>
      <c r="I20" s="30">
        <v>41635.91</v>
      </c>
      <c r="J20" s="30">
        <v>10161.4</v>
      </c>
      <c r="K20" s="30">
        <f t="shared" si="3"/>
        <v>202981.37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2647.72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1323.86</v>
      </c>
      <c r="J21" s="34">
        <v>0</v>
      </c>
      <c r="K21" s="30">
        <f t="shared" si="3"/>
        <v>7943.159999999999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-322.44</v>
      </c>
      <c r="C23" s="30">
        <v>0</v>
      </c>
      <c r="D23" s="30">
        <v>0</v>
      </c>
      <c r="E23" s="30">
        <v>0</v>
      </c>
      <c r="F23" s="30">
        <v>0</v>
      </c>
      <c r="G23" s="30">
        <v>-333</v>
      </c>
      <c r="H23" s="30">
        <v>0</v>
      </c>
      <c r="I23" s="30">
        <v>0</v>
      </c>
      <c r="J23" s="30">
        <v>-192.32</v>
      </c>
      <c r="K23" s="30">
        <f t="shared" si="3"/>
        <v>-847.76</v>
      </c>
      <c r="L23"/>
      <c r="M23"/>
      <c r="N23"/>
    </row>
    <row r="24" spans="1:14" ht="16.5" customHeight="1">
      <c r="A24" s="18" t="s">
        <v>70</v>
      </c>
      <c r="B24" s="30">
        <v>-33062.7</v>
      </c>
      <c r="C24" s="30">
        <v>-31585.02</v>
      </c>
      <c r="D24" s="30">
        <v>-34771.29</v>
      </c>
      <c r="E24" s="30">
        <v>-19452.48</v>
      </c>
      <c r="F24" s="30">
        <v>-22799.88</v>
      </c>
      <c r="G24" s="30">
        <v>-24078.6</v>
      </c>
      <c r="H24" s="30">
        <v>-23183.56</v>
      </c>
      <c r="I24" s="30">
        <v>-29016.8</v>
      </c>
      <c r="J24" s="30">
        <v>-11657.52</v>
      </c>
      <c r="K24" s="30">
        <f t="shared" si="3"/>
        <v>-229607.84999999998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-114464</v>
      </c>
      <c r="C27" s="30">
        <f t="shared" si="6"/>
        <v>-68436.15</v>
      </c>
      <c r="D27" s="30">
        <f t="shared" si="6"/>
        <v>-127082.62</v>
      </c>
      <c r="E27" s="30">
        <f t="shared" si="6"/>
        <v>-116289.51000000001</v>
      </c>
      <c r="F27" s="30">
        <f t="shared" si="6"/>
        <v>-49610</v>
      </c>
      <c r="G27" s="30">
        <f t="shared" si="6"/>
        <v>-112739.7</v>
      </c>
      <c r="H27" s="30">
        <f t="shared" si="6"/>
        <v>-42918.69</v>
      </c>
      <c r="I27" s="30">
        <f t="shared" si="6"/>
        <v>-92961.35</v>
      </c>
      <c r="J27" s="30">
        <f t="shared" si="6"/>
        <v>-29241.289999999997</v>
      </c>
      <c r="K27" s="30">
        <f aca="true" t="shared" si="7" ref="K27:K35">SUM(B27:J27)</f>
        <v>-753743.3099999999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-114464</v>
      </c>
      <c r="C28" s="30">
        <f t="shared" si="8"/>
        <v>-68436.15</v>
      </c>
      <c r="D28" s="30">
        <f t="shared" si="8"/>
        <v>-91031.99999999999</v>
      </c>
      <c r="E28" s="30">
        <f t="shared" si="8"/>
        <v>-116289.51000000001</v>
      </c>
      <c r="F28" s="30">
        <f t="shared" si="8"/>
        <v>-49610</v>
      </c>
      <c r="G28" s="30">
        <f t="shared" si="8"/>
        <v>-112739.7</v>
      </c>
      <c r="H28" s="30">
        <f t="shared" si="8"/>
        <v>-42918.69</v>
      </c>
      <c r="I28" s="30">
        <f t="shared" si="8"/>
        <v>-92961.35</v>
      </c>
      <c r="J28" s="30">
        <f t="shared" si="8"/>
        <v>-18804.809999999998</v>
      </c>
      <c r="K28" s="30">
        <f t="shared" si="7"/>
        <v>-707256.21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-67641.2</v>
      </c>
      <c r="C29" s="30">
        <f aca="true" t="shared" si="9" ref="C29:J29">-ROUND((C9)*$E$3,2)</f>
        <v>-63478.8</v>
      </c>
      <c r="D29" s="30">
        <f t="shared" si="9"/>
        <v>-74188.4</v>
      </c>
      <c r="E29" s="30">
        <f t="shared" si="9"/>
        <v>-42380.8</v>
      </c>
      <c r="F29" s="30">
        <f t="shared" si="9"/>
        <v>-49610</v>
      </c>
      <c r="G29" s="30">
        <f t="shared" si="9"/>
        <v>-31064</v>
      </c>
      <c r="H29" s="30">
        <f t="shared" si="9"/>
        <v>-27319.6</v>
      </c>
      <c r="I29" s="30">
        <f t="shared" si="9"/>
        <v>-68618</v>
      </c>
      <c r="J29" s="30">
        <f t="shared" si="9"/>
        <v>-11294.8</v>
      </c>
      <c r="K29" s="30">
        <f t="shared" si="7"/>
        <v>-435595.6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-585.2</v>
      </c>
      <c r="C31" s="30">
        <v>-123.2</v>
      </c>
      <c r="D31" s="30">
        <v>-246.4</v>
      </c>
      <c r="E31" s="30">
        <v>-184.8</v>
      </c>
      <c r="F31" s="26">
        <v>0</v>
      </c>
      <c r="G31" s="30">
        <v>-123.2</v>
      </c>
      <c r="H31" s="30">
        <v>-41.36</v>
      </c>
      <c r="I31" s="30">
        <v>-64.57</v>
      </c>
      <c r="J31" s="30">
        <v>-19.91</v>
      </c>
      <c r="K31" s="30">
        <f t="shared" si="7"/>
        <v>-1388.64</v>
      </c>
      <c r="L31"/>
      <c r="M31"/>
      <c r="N31"/>
    </row>
    <row r="32" spans="1:14" ht="16.5" customHeight="1">
      <c r="A32" s="25" t="s">
        <v>21</v>
      </c>
      <c r="B32" s="30">
        <v>-46237.6</v>
      </c>
      <c r="C32" s="30">
        <v>-4834.15</v>
      </c>
      <c r="D32" s="30">
        <v>-16597.2</v>
      </c>
      <c r="E32" s="30">
        <v>-73723.91</v>
      </c>
      <c r="F32" s="26">
        <v>0</v>
      </c>
      <c r="G32" s="30">
        <v>-81552.5</v>
      </c>
      <c r="H32" s="30">
        <v>-15557.73</v>
      </c>
      <c r="I32" s="30">
        <v>-24278.78</v>
      </c>
      <c r="J32" s="30">
        <v>-7490.1</v>
      </c>
      <c r="K32" s="30">
        <f t="shared" si="7"/>
        <v>-270271.97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-36050.62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-10436.48</v>
      </c>
      <c r="K33" s="30">
        <f t="shared" si="7"/>
        <v>-46487.100000000006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-36050.62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-10436.48</v>
      </c>
      <c r="K34" s="30">
        <f t="shared" si="7"/>
        <v>-46487.100000000006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1034913.1500000004</v>
      </c>
      <c r="C47" s="27">
        <f aca="true" t="shared" si="11" ref="C47:J47">IF(C17+C27+C48&lt;0,0,C17+C27+C48)</f>
        <v>1087922.28</v>
      </c>
      <c r="D47" s="27">
        <f t="shared" si="11"/>
        <v>1252890.8599999999</v>
      </c>
      <c r="E47" s="27">
        <f t="shared" si="11"/>
        <v>716940.7899999999</v>
      </c>
      <c r="F47" s="27">
        <f t="shared" si="11"/>
        <v>835456.53</v>
      </c>
      <c r="G47" s="27">
        <f t="shared" si="11"/>
        <v>843540.7300000001</v>
      </c>
      <c r="H47" s="27">
        <f t="shared" si="11"/>
        <v>821169.5999999999</v>
      </c>
      <c r="I47" s="27">
        <f t="shared" si="11"/>
        <v>1093408.3399999999</v>
      </c>
      <c r="J47" s="27">
        <f t="shared" si="11"/>
        <v>404907.75</v>
      </c>
      <c r="K47" s="20">
        <f>SUM(B47:J47)</f>
        <v>8091150.03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1034913.16</v>
      </c>
      <c r="C53" s="10">
        <f t="shared" si="13"/>
        <v>1087922.28</v>
      </c>
      <c r="D53" s="10">
        <f t="shared" si="13"/>
        <v>1252890.86</v>
      </c>
      <c r="E53" s="10">
        <f t="shared" si="13"/>
        <v>716940.78</v>
      </c>
      <c r="F53" s="10">
        <f t="shared" si="13"/>
        <v>835456.54</v>
      </c>
      <c r="G53" s="10">
        <f t="shared" si="13"/>
        <v>843540.73</v>
      </c>
      <c r="H53" s="10">
        <f t="shared" si="13"/>
        <v>821169.61</v>
      </c>
      <c r="I53" s="10">
        <f>SUM(I54:I66)</f>
        <v>1093408.34</v>
      </c>
      <c r="J53" s="10">
        <f t="shared" si="13"/>
        <v>404907.76</v>
      </c>
      <c r="K53" s="5">
        <f>SUM(K54:K66)</f>
        <v>8091150.06</v>
      </c>
      <c r="L53" s="9"/>
    </row>
    <row r="54" spans="1:11" ht="16.5" customHeight="1">
      <c r="A54" s="7" t="s">
        <v>60</v>
      </c>
      <c r="B54" s="8">
        <v>903996.65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903996.65</v>
      </c>
    </row>
    <row r="55" spans="1:11" ht="16.5" customHeight="1">
      <c r="A55" s="7" t="s">
        <v>61</v>
      </c>
      <c r="B55" s="8">
        <v>130916.51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130916.51</v>
      </c>
    </row>
    <row r="56" spans="1:11" ht="16.5" customHeight="1">
      <c r="A56" s="7" t="s">
        <v>4</v>
      </c>
      <c r="B56" s="6">
        <v>0</v>
      </c>
      <c r="C56" s="8">
        <v>1087922.28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1087922.28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1252890.86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1252890.86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716940.78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716940.78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835456.54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835456.54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843540.73</v>
      </c>
      <c r="H60" s="6">
        <v>0</v>
      </c>
      <c r="I60" s="6">
        <v>0</v>
      </c>
      <c r="J60" s="6">
        <v>0</v>
      </c>
      <c r="K60" s="5">
        <f t="shared" si="14"/>
        <v>843540.73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821169.61</v>
      </c>
      <c r="I61" s="6">
        <v>0</v>
      </c>
      <c r="J61" s="6">
        <v>0</v>
      </c>
      <c r="K61" s="5">
        <f t="shared" si="14"/>
        <v>821169.61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398602.08</v>
      </c>
      <c r="J63" s="6">
        <v>0</v>
      </c>
      <c r="K63" s="5">
        <f t="shared" si="14"/>
        <v>398602.08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694806.26</v>
      </c>
      <c r="J64" s="6">
        <v>0</v>
      </c>
      <c r="K64" s="5">
        <f t="shared" si="14"/>
        <v>694806.26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404907.76</v>
      </c>
      <c r="K65" s="5">
        <f t="shared" si="14"/>
        <v>404907.76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2020-10-28T12:10:04Z</dcterms:modified>
  <cp:category/>
  <cp:version/>
  <cp:contentType/>
  <cp:contentStatus/>
</cp:coreProperties>
</file>