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<sst xmlns="http://schemas.openxmlformats.org/spreadsheetml/2006/main" count="75" uniqueCount="74">
  <si>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</si>
  <si>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</si>
  <si>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</si>
  <si>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</si>
  <si>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</si>
  <si>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</si>
  <si>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</si>
  <si>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</si>
  <si>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</si>
  <si>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</si>
  <si>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</si>
  <si>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</si>
  <si>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</si>
  <si>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</si>
  <si>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</si>
  <si>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</si>
  <si>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</si>
  <si>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</si>
  <si>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</si>
  <si>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</si>
  <si>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</si>
  <si>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</si>
  <si>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</si>
  <si>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</si>
  <si>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</si>
  <si>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</si>
  <si>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</si>
  <si>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</si>
  <si>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</si>
  <si>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</si>
  <si>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</si>
  <si>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</si>
  <si>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</si>
  <si>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</si>
  <si>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</si>
  <si>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</si>
  <si>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</si>
  <si>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</si>
  <si>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</si>
  <si>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</si>
  <si>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</si>
  <si>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</si>
  <si>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</si>
  <si>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</si>
  <si>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</si>
  <si>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</si>
  <si>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</si>
  <si>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</si>
  <si>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</si>
  <si>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</si>
  <si>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</si>
  <si>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</si>
  <si>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</si>
  <si>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</si>
  <si>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</si>
  <si>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</si>
  <si>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</si>
  <si>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</si>
  <si>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</si>
  <si>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</si>
  <si>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</si>
  <si>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</si>
  <si>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</si>
  <si>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</si>
  <si>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</si>
  <si>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</si>
  <si>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</si>
  <si>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</si>
  <si>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</si>
  <si>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</si>
  <si>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</si>
  <si>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16/10/20 - VENCIMENTO 23/10/20</t>
  </si>
  <si>
    <t xml:space="preserve">¹ Revisões de acordo com as portarias SMT.GAB 081 e 087/20, período de 17 a 31/03/20; revisão de passageiros e fator de transição, período de 17 a 31/03/20. Total de 63.019 passageiros.  </t>
  </si>
  <si>
    <t>5.3. Revisão de Remuneração pelo Transporte Coletivo ¹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</si>
</sst>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32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42">
      <selection activeCell="A47" sqref="A4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9" t="s">
        <v>50</v>
      </c>
      <c r="B4" s="60" t="s">
        <v>49</v>
      </c>
      <c r="C4" s="61"/>
      <c r="D4" s="61"/>
      <c r="E4" s="61"/>
      <c r="F4" s="61"/>
      <c r="G4" s="61"/>
      <c r="H4" s="61"/>
      <c r="I4" s="61"/>
      <c r="J4" s="61"/>
      <c r="K4" s="59" t="s">
        <v>48</v>
      </c>
    </row>
    <row r="5" spans="1:11" ht="43.5" customHeight="1">
      <c r="A5" s="59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9"/>
    </row>
    <row r="6" spans="1:11" ht="18.75" customHeight="1">
      <c r="A6" s="59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9"/>
    </row>
    <row r="7" spans="1:14" ht="16.5" customHeight="1">
      <c r="A7" s="13" t="s">
        <v>36</v>
      </c>
      <c r="B7" s="47">
        <f aca="true" t="shared" si="0" ref="B7:K7">B8+B11</f>
        <v>230444</v>
      </c>
      <c r="C7" s="47">
        <f t="shared" si="0"/>
        <v>201467</v>
      </c>
      <c r="D7" s="47">
        <f t="shared" si="0"/>
        <v>266801</v>
      </c>
      <c r="E7" s="47">
        <f t="shared" si="0"/>
        <v>136790</v>
      </c>
      <c r="F7" s="47">
        <f t="shared" si="0"/>
        <v>161722</v>
      </c>
      <c r="G7" s="47">
        <f t="shared" si="0"/>
        <v>181986</v>
      </c>
      <c r="H7" s="47">
        <f t="shared" si="0"/>
        <v>210945</v>
      </c>
      <c r="I7" s="47">
        <f t="shared" si="0"/>
        <v>268355</v>
      </c>
      <c r="J7" s="47">
        <f t="shared" si="0"/>
        <v>79422</v>
      </c>
      <c r="K7" s="47">
        <f t="shared" si="0"/>
        <v>1737932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15536</v>
      </c>
      <c r="C8" s="45">
        <f t="shared" si="1"/>
        <v>14681</v>
      </c>
      <c r="D8" s="45">
        <f t="shared" si="1"/>
        <v>16642</v>
      </c>
      <c r="E8" s="45">
        <f t="shared" si="1"/>
        <v>9095</v>
      </c>
      <c r="F8" s="45">
        <f t="shared" si="1"/>
        <v>10986</v>
      </c>
      <c r="G8" s="45">
        <f t="shared" si="1"/>
        <v>7210</v>
      </c>
      <c r="H8" s="45">
        <f t="shared" si="1"/>
        <v>6432</v>
      </c>
      <c r="I8" s="45">
        <f t="shared" si="1"/>
        <v>15336</v>
      </c>
      <c r="J8" s="45">
        <f t="shared" si="1"/>
        <v>2518</v>
      </c>
      <c r="K8" s="38">
        <f>SUM(B8:J8)</f>
        <v>98436</v>
      </c>
      <c r="L8"/>
      <c r="M8"/>
      <c r="N8"/>
    </row>
    <row r="9" spans="1:14" ht="16.5" customHeight="1">
      <c r="A9" s="22" t="s">
        <v>34</v>
      </c>
      <c r="B9" s="45">
        <v>15524</v>
      </c>
      <c r="C9" s="45">
        <v>14680</v>
      </c>
      <c r="D9" s="45">
        <v>16637</v>
      </c>
      <c r="E9" s="45">
        <v>9065</v>
      </c>
      <c r="F9" s="45">
        <v>10972</v>
      </c>
      <c r="G9" s="45">
        <v>7209</v>
      </c>
      <c r="H9" s="45">
        <v>6432</v>
      </c>
      <c r="I9" s="45">
        <v>15316</v>
      </c>
      <c r="J9" s="45">
        <v>2518</v>
      </c>
      <c r="K9" s="38">
        <f>SUM(B9:J9)</f>
        <v>98353</v>
      </c>
      <c r="L9"/>
      <c r="M9"/>
      <c r="N9"/>
    </row>
    <row r="10" spans="1:14" ht="16.5" customHeight="1">
      <c r="A10" s="22" t="s">
        <v>33</v>
      </c>
      <c r="B10" s="45">
        <v>12</v>
      </c>
      <c r="C10" s="45">
        <v>1</v>
      </c>
      <c r="D10" s="45">
        <v>5</v>
      </c>
      <c r="E10" s="45">
        <v>30</v>
      </c>
      <c r="F10" s="45">
        <v>14</v>
      </c>
      <c r="G10" s="45">
        <v>1</v>
      </c>
      <c r="H10" s="45">
        <v>0</v>
      </c>
      <c r="I10" s="45">
        <v>20</v>
      </c>
      <c r="J10" s="45">
        <v>0</v>
      </c>
      <c r="K10" s="38">
        <f>SUM(B10:J10)</f>
        <v>83</v>
      </c>
      <c r="L10"/>
      <c r="M10"/>
      <c r="N10"/>
    </row>
    <row r="11" spans="1:14" ht="16.5" customHeight="1">
      <c r="A11" s="44" t="s">
        <v>32</v>
      </c>
      <c r="B11" s="43">
        <v>214908</v>
      </c>
      <c r="C11" s="43">
        <v>186786</v>
      </c>
      <c r="D11" s="43">
        <v>250159</v>
      </c>
      <c r="E11" s="43">
        <v>127695</v>
      </c>
      <c r="F11" s="43">
        <v>150736</v>
      </c>
      <c r="G11" s="43">
        <v>174776</v>
      </c>
      <c r="H11" s="43">
        <v>204513</v>
      </c>
      <c r="I11" s="43">
        <v>253019</v>
      </c>
      <c r="J11" s="43">
        <v>76904</v>
      </c>
      <c r="K11" s="38">
        <f>SUM(B11:J11)</f>
        <v>1639496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1.46588233382074</v>
      </c>
      <c r="C15" s="39">
        <v>1.54276421479347</v>
      </c>
      <c r="D15" s="39">
        <v>1.253941748148132</v>
      </c>
      <c r="E15" s="39">
        <v>1.673795476823849</v>
      </c>
      <c r="F15" s="39">
        <v>1.425744899045297</v>
      </c>
      <c r="G15" s="39">
        <v>1.368878944975587</v>
      </c>
      <c r="H15" s="39">
        <v>1.336910945413809</v>
      </c>
      <c r="I15" s="39">
        <v>1.403411644683245</v>
      </c>
      <c r="J15" s="39">
        <v>1.582384010036529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1147223.03</v>
      </c>
      <c r="C17" s="36">
        <f aca="true" t="shared" si="2" ref="C17:J17">C18+C19+C20+C21+C22+C23+C24</f>
        <v>1153500.8699999999</v>
      </c>
      <c r="D17" s="36">
        <f t="shared" si="2"/>
        <v>1369541.63</v>
      </c>
      <c r="E17" s="36">
        <f t="shared" si="2"/>
        <v>826485.07</v>
      </c>
      <c r="F17" s="36">
        <f t="shared" si="2"/>
        <v>878063.3200000001</v>
      </c>
      <c r="G17" s="36">
        <f t="shared" si="2"/>
        <v>948544.5900000001</v>
      </c>
      <c r="H17" s="36">
        <f t="shared" si="2"/>
        <v>863984.09</v>
      </c>
      <c r="I17" s="36">
        <f t="shared" si="2"/>
        <v>1180922.95</v>
      </c>
      <c r="J17" s="36">
        <f t="shared" si="2"/>
        <v>439667.52</v>
      </c>
      <c r="K17" s="36">
        <f aca="true" t="shared" si="3" ref="K17:K24">SUM(B17:J17)</f>
        <v>8807933.07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783693.96</v>
      </c>
      <c r="C18" s="30">
        <f t="shared" si="4"/>
        <v>752096.46</v>
      </c>
      <c r="D18" s="30">
        <f t="shared" si="4"/>
        <v>1103302.18</v>
      </c>
      <c r="E18" s="30">
        <f t="shared" si="4"/>
        <v>492471.36</v>
      </c>
      <c r="F18" s="30">
        <f t="shared" si="4"/>
        <v>615724.17</v>
      </c>
      <c r="G18" s="30">
        <f t="shared" si="4"/>
        <v>700555.11</v>
      </c>
      <c r="H18" s="30">
        <f t="shared" si="4"/>
        <v>647305.83</v>
      </c>
      <c r="I18" s="30">
        <f t="shared" si="4"/>
        <v>831256.45</v>
      </c>
      <c r="J18" s="30">
        <f t="shared" si="4"/>
        <v>278731.51</v>
      </c>
      <c r="K18" s="30">
        <f t="shared" si="3"/>
        <v>6205137.029999999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365109.17</v>
      </c>
      <c r="C19" s="30">
        <f t="shared" si="5"/>
        <v>408211.04</v>
      </c>
      <c r="D19" s="30">
        <f t="shared" si="5"/>
        <v>280174.48</v>
      </c>
      <c r="E19" s="30">
        <f t="shared" si="5"/>
        <v>331824.97</v>
      </c>
      <c r="F19" s="30">
        <f t="shared" si="5"/>
        <v>262141.42</v>
      </c>
      <c r="G19" s="30">
        <f t="shared" si="5"/>
        <v>258420.03</v>
      </c>
      <c r="H19" s="30">
        <f t="shared" si="5"/>
        <v>218084.42</v>
      </c>
      <c r="I19" s="30">
        <f t="shared" si="5"/>
        <v>335338.53</v>
      </c>
      <c r="J19" s="30">
        <f t="shared" si="5"/>
        <v>162328.77</v>
      </c>
      <c r="K19" s="30">
        <f t="shared" si="3"/>
        <v>2621632.8299999996</v>
      </c>
      <c r="L19"/>
      <c r="M19"/>
      <c r="N19"/>
    </row>
    <row r="20" spans="1:14" ht="16.5" customHeight="1">
      <c r="A20" s="18" t="s">
        <v>27</v>
      </c>
      <c r="B20" s="30">
        <v>30401.27</v>
      </c>
      <c r="C20" s="30">
        <v>22130.67</v>
      </c>
      <c r="D20" s="30">
        <v>20836.26</v>
      </c>
      <c r="E20" s="30">
        <v>20317.36</v>
      </c>
      <c r="F20" s="30">
        <v>21673.75</v>
      </c>
      <c r="G20" s="30">
        <v>14062.65</v>
      </c>
      <c r="H20" s="30">
        <v>21780.72</v>
      </c>
      <c r="I20" s="30">
        <v>42020.91</v>
      </c>
      <c r="J20" s="30">
        <v>10405.24</v>
      </c>
      <c r="K20" s="30">
        <f t="shared" si="3"/>
        <v>203628.83</v>
      </c>
      <c r="L20"/>
      <c r="M20"/>
      <c r="N20"/>
    </row>
    <row r="21" spans="1:14" ht="16.5" customHeight="1">
      <c r="A21" s="18" t="s">
        <v>26</v>
      </c>
      <c r="B21" s="30">
        <v>1323.86</v>
      </c>
      <c r="C21" s="34">
        <v>2647.72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7943.159999999999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-107.48</v>
      </c>
      <c r="C23" s="30">
        <v>0</v>
      </c>
      <c r="D23" s="30">
        <v>0</v>
      </c>
      <c r="E23" s="30">
        <v>0</v>
      </c>
      <c r="F23" s="30">
        <v>0</v>
      </c>
      <c r="G23" s="30">
        <v>-555</v>
      </c>
      <c r="H23" s="30">
        <v>0</v>
      </c>
      <c r="I23" s="30">
        <v>0</v>
      </c>
      <c r="J23" s="30">
        <v>0</v>
      </c>
      <c r="K23" s="30">
        <f t="shared" si="3"/>
        <v>-662.48</v>
      </c>
      <c r="L23"/>
      <c r="M23"/>
      <c r="N23"/>
    </row>
    <row r="24" spans="1:14" ht="16.5" customHeight="1">
      <c r="A24" s="18" t="s">
        <v>69</v>
      </c>
      <c r="B24" s="30">
        <v>-33197.75</v>
      </c>
      <c r="C24" s="30">
        <v>-31585.02</v>
      </c>
      <c r="D24" s="30">
        <v>-34771.29</v>
      </c>
      <c r="E24" s="30">
        <v>-19452.48</v>
      </c>
      <c r="F24" s="30">
        <v>-22799.88</v>
      </c>
      <c r="G24" s="30">
        <v>-23938.2</v>
      </c>
      <c r="H24" s="30">
        <v>-23186.88</v>
      </c>
      <c r="I24" s="30">
        <v>-29016.8</v>
      </c>
      <c r="J24" s="30">
        <v>-11798</v>
      </c>
      <c r="K24" s="30">
        <f t="shared" si="3"/>
        <v>-229746.3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-103354.58000000002</v>
      </c>
      <c r="C27" s="30">
        <f t="shared" si="6"/>
        <v>30374.289999999994</v>
      </c>
      <c r="D27" s="30">
        <f t="shared" si="6"/>
        <v>-110759.43</v>
      </c>
      <c r="E27" s="30">
        <f t="shared" si="6"/>
        <v>-33492.600000000006</v>
      </c>
      <c r="F27" s="30">
        <f t="shared" si="6"/>
        <v>-25844.4</v>
      </c>
      <c r="G27" s="30">
        <f t="shared" si="6"/>
        <v>-135478.21</v>
      </c>
      <c r="H27" s="30">
        <f t="shared" si="6"/>
        <v>-14157.43</v>
      </c>
      <c r="I27" s="30">
        <f t="shared" si="6"/>
        <v>44848.140000000014</v>
      </c>
      <c r="J27" s="30">
        <f t="shared" si="6"/>
        <v>-39516.39</v>
      </c>
      <c r="K27" s="30">
        <f aca="true" t="shared" si="7" ref="K27:K35">SUM(B27:J27)</f>
        <v>-387380.61000000004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-119128.09000000001</v>
      </c>
      <c r="C28" s="30">
        <f t="shared" si="8"/>
        <v>-69553.19</v>
      </c>
      <c r="D28" s="30">
        <f t="shared" si="8"/>
        <v>-90374.6</v>
      </c>
      <c r="E28" s="30">
        <f t="shared" si="8"/>
        <v>-108444.55</v>
      </c>
      <c r="F28" s="30">
        <f t="shared" si="8"/>
        <v>-48276.8</v>
      </c>
      <c r="G28" s="30">
        <f t="shared" si="8"/>
        <v>-111327.33</v>
      </c>
      <c r="H28" s="30">
        <f t="shared" si="8"/>
        <v>-41846.54</v>
      </c>
      <c r="I28" s="30">
        <f t="shared" si="8"/>
        <v>-88529.34</v>
      </c>
      <c r="J28" s="30">
        <f t="shared" si="8"/>
        <v>-17600.65</v>
      </c>
      <c r="K28" s="30">
        <f t="shared" si="7"/>
        <v>-695081.09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-68305.6</v>
      </c>
      <c r="C29" s="30">
        <f aca="true" t="shared" si="9" ref="C29:J29">-ROUND((C9)*$E$3,2)</f>
        <v>-64592</v>
      </c>
      <c r="D29" s="30">
        <f t="shared" si="9"/>
        <v>-73202.8</v>
      </c>
      <c r="E29" s="30">
        <f t="shared" si="9"/>
        <v>-39886</v>
      </c>
      <c r="F29" s="30">
        <f t="shared" si="9"/>
        <v>-48276.8</v>
      </c>
      <c r="G29" s="30">
        <f t="shared" si="9"/>
        <v>-31719.6</v>
      </c>
      <c r="H29" s="30">
        <f t="shared" si="9"/>
        <v>-28300.8</v>
      </c>
      <c r="I29" s="30">
        <f t="shared" si="9"/>
        <v>-67390.4</v>
      </c>
      <c r="J29" s="30">
        <f t="shared" si="9"/>
        <v>-11079.2</v>
      </c>
      <c r="K29" s="30">
        <f t="shared" si="7"/>
        <v>-432753.2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-184.8</v>
      </c>
      <c r="C31" s="30">
        <v>-123.2</v>
      </c>
      <c r="D31" s="30">
        <v>-123.2</v>
      </c>
      <c r="E31" s="30">
        <v>-154</v>
      </c>
      <c r="F31" s="26">
        <v>0</v>
      </c>
      <c r="G31" s="30">
        <v>-123.2</v>
      </c>
      <c r="H31" s="30">
        <v>-41.37</v>
      </c>
      <c r="I31" s="30">
        <v>-64.56</v>
      </c>
      <c r="J31" s="30">
        <v>-19.92</v>
      </c>
      <c r="K31" s="30">
        <f t="shared" si="7"/>
        <v>-834.2500000000001</v>
      </c>
      <c r="L31"/>
      <c r="M31"/>
      <c r="N31"/>
    </row>
    <row r="32" spans="1:14" ht="16.5" customHeight="1">
      <c r="A32" s="25" t="s">
        <v>20</v>
      </c>
      <c r="B32" s="30">
        <v>-50637.69</v>
      </c>
      <c r="C32" s="30">
        <v>-4837.99</v>
      </c>
      <c r="D32" s="30">
        <v>-17048.6</v>
      </c>
      <c r="E32" s="30">
        <v>-68404.55</v>
      </c>
      <c r="F32" s="26">
        <v>0</v>
      </c>
      <c r="G32" s="30">
        <v>-79484.53</v>
      </c>
      <c r="H32" s="30">
        <v>-13504.37</v>
      </c>
      <c r="I32" s="30">
        <v>-21074.38</v>
      </c>
      <c r="J32" s="30">
        <v>-6501.53</v>
      </c>
      <c r="K32" s="30">
        <f t="shared" si="7"/>
        <v>-261493.64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73</v>
      </c>
      <c r="B45" s="30">
        <v>15773.51</v>
      </c>
      <c r="C45" s="30">
        <v>99927.48</v>
      </c>
      <c r="D45" s="30">
        <v>15665.79</v>
      </c>
      <c r="E45" s="30">
        <v>74951.95</v>
      </c>
      <c r="F45" s="30">
        <v>22432.4</v>
      </c>
      <c r="G45" s="30">
        <v>-24150.88</v>
      </c>
      <c r="H45" s="30">
        <v>27689.11</v>
      </c>
      <c r="I45" s="30">
        <v>133377.48</v>
      </c>
      <c r="J45" s="30">
        <v>-11479.26</v>
      </c>
      <c r="K45" s="30">
        <f>SUM(B45:J45)</f>
        <v>354187.57999999996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1043868.45</v>
      </c>
      <c r="C47" s="27">
        <f aca="true" t="shared" si="11" ref="C47:J47">IF(C17+C27+C48&lt;0,0,C17+C27+C48)</f>
        <v>1183875.16</v>
      </c>
      <c r="D47" s="27">
        <f t="shared" si="11"/>
        <v>1258782.2</v>
      </c>
      <c r="E47" s="27">
        <f t="shared" si="11"/>
        <v>792992.47</v>
      </c>
      <c r="F47" s="27">
        <f t="shared" si="11"/>
        <v>852218.92</v>
      </c>
      <c r="G47" s="27">
        <f t="shared" si="11"/>
        <v>813066.3800000001</v>
      </c>
      <c r="H47" s="27">
        <f t="shared" si="11"/>
        <v>849826.6599999999</v>
      </c>
      <c r="I47" s="27">
        <f t="shared" si="11"/>
        <v>1225771.0899999999</v>
      </c>
      <c r="J47" s="27">
        <f t="shared" si="11"/>
        <v>400151.13</v>
      </c>
      <c r="K47" s="20">
        <f>SUM(B47:J47)</f>
        <v>8420552.459999999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1043868.4500000002</v>
      </c>
      <c r="C53" s="10">
        <f t="shared" si="13"/>
        <v>1183875.16</v>
      </c>
      <c r="D53" s="10">
        <f t="shared" si="13"/>
        <v>1258782.19</v>
      </c>
      <c r="E53" s="10">
        <f t="shared" si="13"/>
        <v>792992.47</v>
      </c>
      <c r="F53" s="10">
        <f t="shared" si="13"/>
        <v>852218.93</v>
      </c>
      <c r="G53" s="10">
        <f t="shared" si="13"/>
        <v>813066.38</v>
      </c>
      <c r="H53" s="10">
        <f t="shared" si="13"/>
        <v>849826.66</v>
      </c>
      <c r="I53" s="10">
        <f>SUM(I54:I66)</f>
        <v>1225771.0899999999</v>
      </c>
      <c r="J53" s="10">
        <f t="shared" si="13"/>
        <v>400151.13</v>
      </c>
      <c r="K53" s="5">
        <f>SUM(K54:K66)</f>
        <v>8420552.46</v>
      </c>
      <c r="L53" s="9"/>
    </row>
    <row r="54" spans="1:11" ht="16.5" customHeight="1">
      <c r="A54" s="7" t="s">
        <v>59</v>
      </c>
      <c r="B54" s="8">
        <v>911662.3700000001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911662.3700000001</v>
      </c>
    </row>
    <row r="55" spans="1:11" ht="16.5" customHeight="1">
      <c r="A55" s="7" t="s">
        <v>60</v>
      </c>
      <c r="B55" s="8">
        <v>132206.08000000002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132206.08000000002</v>
      </c>
    </row>
    <row r="56" spans="1:11" ht="16.5" customHeight="1">
      <c r="A56" s="7" t="s">
        <v>4</v>
      </c>
      <c r="B56" s="6">
        <v>0</v>
      </c>
      <c r="C56" s="8">
        <v>1183875.16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1183875.16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1258782.19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1258782.19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792992.47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792992.47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852218.93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852218.93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813066.38</v>
      </c>
      <c r="H60" s="6">
        <v>0</v>
      </c>
      <c r="I60" s="6">
        <v>0</v>
      </c>
      <c r="J60" s="6">
        <v>0</v>
      </c>
      <c r="K60" s="5">
        <f t="shared" si="14"/>
        <v>813066.38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849826.66</v>
      </c>
      <c r="I61" s="6">
        <v>0</v>
      </c>
      <c r="J61" s="6">
        <v>0</v>
      </c>
      <c r="K61" s="5">
        <f t="shared" si="14"/>
        <v>849826.66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447932.41</v>
      </c>
      <c r="J63" s="6">
        <v>0</v>
      </c>
      <c r="K63" s="5">
        <f t="shared" si="14"/>
        <v>447932.41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777838.6799999999</v>
      </c>
      <c r="J64" s="6">
        <v>0</v>
      </c>
      <c r="K64" s="5">
        <f t="shared" si="14"/>
        <v>777838.6799999999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400151.13</v>
      </c>
      <c r="K65" s="5">
        <f t="shared" si="14"/>
        <v>400151.13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56" t="s">
        <v>72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2020-10-23T13:32:38Z</dcterms:modified>
  <cp:category/>
  <cp:version/>
  <cp:contentType/>
  <cp:contentStatus/>
</cp:coreProperties>
</file>