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<sst xmlns="http://schemas.openxmlformats.org/spreadsheetml/2006/main" count="74" uniqueCount="73">
  <si>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</si>
  <si>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</si>
  <si>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</si>
  <si>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</si>
  <si>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</si>
  <si>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</si>
  <si>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</si>
  <si>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</si>
  <si>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</si>
  <si>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</si>
  <si>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</si>
  <si>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</si>
  <si>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</si>
  <si>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</si>
  <si>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</si>
  <si>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</si>
  <si>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</si>
  <si>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</si>
  <si>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</si>
  <si>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</si>
  <si>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</si>
  <si>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</si>
  <si>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</si>
  <si>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</si>
  <si>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</si>
  <si>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</si>
  <si>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</si>
  <si>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</si>
  <si>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</si>
  <si>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</si>
  <si>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</si>
  <si>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</si>
  <si>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</si>
  <si>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</si>
  <si>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</si>
  <si>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</si>
  <si>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</si>
  <si>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</si>
  <si>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</si>
  <si>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</si>
  <si>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</si>
  <si>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</si>
  <si>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</si>
  <si>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</si>
  <si>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</si>
  <si>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</si>
  <si>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</si>
  <si>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</si>
  <si>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</si>
  <si>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</si>
  <si>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</si>
  <si>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</si>
  <si>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</si>
  <si>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</si>
  <si>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</si>
  <si>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</si>
  <si>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</si>
  <si>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</si>
  <si>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</si>
  <si>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</si>
  <si>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</si>
  <si>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</si>
  <si>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</si>
  <si>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</si>
  <si>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</si>
  <si>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</si>
  <si>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</si>
  <si>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</si>
  <si>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</si>
  <si>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</si>
  <si>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</si>
  <si>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</si>
  <si>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15/10/20 - VENCIMENTO 22/10/20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</si>
</sst>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230249</v>
      </c>
      <c r="C7" s="47">
        <f t="shared" si="0"/>
        <v>201870</v>
      </c>
      <c r="D7" s="47">
        <f t="shared" si="0"/>
        <v>264927</v>
      </c>
      <c r="E7" s="47">
        <f t="shared" si="0"/>
        <v>138380</v>
      </c>
      <c r="F7" s="47">
        <f t="shared" si="0"/>
        <v>161997</v>
      </c>
      <c r="G7" s="47">
        <f t="shared" si="0"/>
        <v>180893</v>
      </c>
      <c r="H7" s="47">
        <f t="shared" si="0"/>
        <v>208473</v>
      </c>
      <c r="I7" s="47">
        <f t="shared" si="0"/>
        <v>266316</v>
      </c>
      <c r="J7" s="47">
        <f t="shared" si="0"/>
        <v>79591</v>
      </c>
      <c r="K7" s="47">
        <f t="shared" si="0"/>
        <v>1732696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14844</v>
      </c>
      <c r="C8" s="45">
        <f t="shared" si="1"/>
        <v>14209</v>
      </c>
      <c r="D8" s="45">
        <f t="shared" si="1"/>
        <v>15955</v>
      </c>
      <c r="E8" s="45">
        <f t="shared" si="1"/>
        <v>8912</v>
      </c>
      <c r="F8" s="45">
        <f t="shared" si="1"/>
        <v>10769</v>
      </c>
      <c r="G8" s="45">
        <f t="shared" si="1"/>
        <v>6544</v>
      </c>
      <c r="H8" s="45">
        <f t="shared" si="1"/>
        <v>6032</v>
      </c>
      <c r="I8" s="45">
        <f t="shared" si="1"/>
        <v>14437</v>
      </c>
      <c r="J8" s="45">
        <f t="shared" si="1"/>
        <v>2486</v>
      </c>
      <c r="K8" s="38">
        <f>SUM(B8:J8)</f>
        <v>94188</v>
      </c>
      <c r="L8"/>
      <c r="M8"/>
      <c r="N8"/>
    </row>
    <row r="9" spans="1:14" ht="16.5" customHeight="1">
      <c r="A9" s="22" t="s">
        <v>35</v>
      </c>
      <c r="B9" s="45">
        <v>14827</v>
      </c>
      <c r="C9" s="45">
        <v>14207</v>
      </c>
      <c r="D9" s="45">
        <v>15948</v>
      </c>
      <c r="E9" s="45">
        <v>8891</v>
      </c>
      <c r="F9" s="45">
        <v>10758</v>
      </c>
      <c r="G9" s="45">
        <v>6541</v>
      </c>
      <c r="H9" s="45">
        <v>6032</v>
      </c>
      <c r="I9" s="45">
        <v>14419</v>
      </c>
      <c r="J9" s="45">
        <v>2486</v>
      </c>
      <c r="K9" s="38">
        <f>SUM(B9:J9)</f>
        <v>94109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2</v>
      </c>
      <c r="D10" s="45">
        <v>7</v>
      </c>
      <c r="E10" s="45">
        <v>21</v>
      </c>
      <c r="F10" s="45">
        <v>11</v>
      </c>
      <c r="G10" s="45">
        <v>3</v>
      </c>
      <c r="H10" s="45">
        <v>0</v>
      </c>
      <c r="I10" s="45">
        <v>18</v>
      </c>
      <c r="J10" s="45">
        <v>0</v>
      </c>
      <c r="K10" s="38">
        <f>SUM(B10:J10)</f>
        <v>79</v>
      </c>
      <c r="L10"/>
      <c r="M10"/>
      <c r="N10"/>
    </row>
    <row r="11" spans="1:14" ht="16.5" customHeight="1">
      <c r="A11" s="44" t="s">
        <v>33</v>
      </c>
      <c r="B11" s="43">
        <v>215405</v>
      </c>
      <c r="C11" s="43">
        <v>187661</v>
      </c>
      <c r="D11" s="43">
        <v>248972</v>
      </c>
      <c r="E11" s="43">
        <v>129468</v>
      </c>
      <c r="F11" s="43">
        <v>151228</v>
      </c>
      <c r="G11" s="43">
        <v>174349</v>
      </c>
      <c r="H11" s="43">
        <v>202441</v>
      </c>
      <c r="I11" s="43">
        <v>251879</v>
      </c>
      <c r="J11" s="43">
        <v>77105</v>
      </c>
      <c r="K11" s="38">
        <f>SUM(B11:J11)</f>
        <v>1638508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1.452569617958219</v>
      </c>
      <c r="C15" s="39">
        <v>1.535332567463396</v>
      </c>
      <c r="D15" s="39">
        <v>1.245536843988405</v>
      </c>
      <c r="E15" s="39">
        <v>1.642890456221691</v>
      </c>
      <c r="F15" s="39">
        <v>1.417275415355431</v>
      </c>
      <c r="G15" s="39">
        <v>1.369342155547</v>
      </c>
      <c r="H15" s="39">
        <v>1.334663080903808</v>
      </c>
      <c r="I15" s="39">
        <v>1.405380838938183</v>
      </c>
      <c r="J15" s="39">
        <v>1.580196819746506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1136145.59</v>
      </c>
      <c r="C17" s="36">
        <f aca="true" t="shared" si="2" ref="C17:J17">C18+C19+C20+C21+C22+C23+C24</f>
        <v>1150896.31</v>
      </c>
      <c r="D17" s="36">
        <f t="shared" si="2"/>
        <v>1350211.24</v>
      </c>
      <c r="E17" s="36">
        <f t="shared" si="2"/>
        <v>820306.3799999999</v>
      </c>
      <c r="F17" s="36">
        <f t="shared" si="2"/>
        <v>874115.5700000001</v>
      </c>
      <c r="G17" s="36">
        <f t="shared" si="2"/>
        <v>943364.45</v>
      </c>
      <c r="H17" s="36">
        <f t="shared" si="2"/>
        <v>851788.54</v>
      </c>
      <c r="I17" s="36">
        <f t="shared" si="2"/>
        <v>1173769.97</v>
      </c>
      <c r="J17" s="36">
        <f t="shared" si="2"/>
        <v>439809.02999999997</v>
      </c>
      <c r="K17" s="36">
        <f aca="true" t="shared" si="3" ref="K17:K24">SUM(B17:J17)</f>
        <v>8740407.08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783030.8</v>
      </c>
      <c r="C18" s="30">
        <f t="shared" si="4"/>
        <v>753600.9</v>
      </c>
      <c r="D18" s="30">
        <f t="shared" si="4"/>
        <v>1095552.62</v>
      </c>
      <c r="E18" s="30">
        <f t="shared" si="4"/>
        <v>498195.68</v>
      </c>
      <c r="F18" s="30">
        <f t="shared" si="4"/>
        <v>616771.18</v>
      </c>
      <c r="G18" s="30">
        <f t="shared" si="4"/>
        <v>696347.6</v>
      </c>
      <c r="H18" s="30">
        <f t="shared" si="4"/>
        <v>639720.25</v>
      </c>
      <c r="I18" s="30">
        <f t="shared" si="4"/>
        <v>824940.44</v>
      </c>
      <c r="J18" s="30">
        <f t="shared" si="4"/>
        <v>279324.61</v>
      </c>
      <c r="K18" s="30">
        <f t="shared" si="3"/>
        <v>6187484.080000001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354375.95</v>
      </c>
      <c r="C19" s="30">
        <f t="shared" si="5"/>
        <v>403427.1</v>
      </c>
      <c r="D19" s="30">
        <f t="shared" si="5"/>
        <v>268998.53</v>
      </c>
      <c r="E19" s="30">
        <f t="shared" si="5"/>
        <v>320285.25</v>
      </c>
      <c r="F19" s="30">
        <f t="shared" si="5"/>
        <v>257363.45</v>
      </c>
      <c r="G19" s="30">
        <f t="shared" si="5"/>
        <v>257190.52</v>
      </c>
      <c r="H19" s="30">
        <f t="shared" si="5"/>
        <v>214090.75</v>
      </c>
      <c r="I19" s="30">
        <f t="shared" si="5"/>
        <v>334415.05</v>
      </c>
      <c r="J19" s="30">
        <f t="shared" si="5"/>
        <v>162063.25</v>
      </c>
      <c r="K19" s="30">
        <f t="shared" si="3"/>
        <v>2572209.85</v>
      </c>
      <c r="L19"/>
      <c r="M19"/>
      <c r="N19"/>
    </row>
    <row r="20" spans="1:14" ht="16.5" customHeight="1">
      <c r="A20" s="18" t="s">
        <v>28</v>
      </c>
      <c r="B20" s="30">
        <v>30762.54</v>
      </c>
      <c r="C20" s="30">
        <v>22805.61</v>
      </c>
      <c r="D20" s="30">
        <v>20431.38</v>
      </c>
      <c r="E20" s="30">
        <v>19954.07</v>
      </c>
      <c r="F20" s="30">
        <v>21456.96</v>
      </c>
      <c r="G20" s="30">
        <v>14197.13</v>
      </c>
      <c r="H20" s="30">
        <v>21164.42</v>
      </c>
      <c r="I20" s="30">
        <v>42107.42</v>
      </c>
      <c r="J20" s="30">
        <v>10219.17</v>
      </c>
      <c r="K20" s="30">
        <f t="shared" si="3"/>
        <v>203098.69999999998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-214.96</v>
      </c>
      <c r="C23" s="30">
        <v>0</v>
      </c>
      <c r="D23" s="30">
        <v>0</v>
      </c>
      <c r="E23" s="30">
        <v>0</v>
      </c>
      <c r="F23" s="30">
        <v>0</v>
      </c>
      <c r="G23" s="30">
        <v>-222</v>
      </c>
      <c r="H23" s="30">
        <v>0</v>
      </c>
      <c r="I23" s="30">
        <v>0</v>
      </c>
      <c r="J23" s="30">
        <v>0</v>
      </c>
      <c r="K23" s="30">
        <f t="shared" si="3"/>
        <v>-436.96000000000004</v>
      </c>
      <c r="L23"/>
      <c r="M23"/>
      <c r="N23"/>
    </row>
    <row r="24" spans="1:14" ht="16.5" customHeight="1">
      <c r="A24" s="18" t="s">
        <v>70</v>
      </c>
      <c r="B24" s="30">
        <v>-33132.6</v>
      </c>
      <c r="C24" s="30">
        <v>-31585.02</v>
      </c>
      <c r="D24" s="30">
        <v>-34771.29</v>
      </c>
      <c r="E24" s="30">
        <v>-19452.48</v>
      </c>
      <c r="F24" s="30">
        <v>-22799.88</v>
      </c>
      <c r="G24" s="30">
        <v>-24148.8</v>
      </c>
      <c r="H24" s="30">
        <v>-23186.88</v>
      </c>
      <c r="I24" s="30">
        <v>-29016.8</v>
      </c>
      <c r="J24" s="30">
        <v>-11798</v>
      </c>
      <c r="K24" s="30">
        <f t="shared" si="3"/>
        <v>-229891.74999999997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-121674.51000000001</v>
      </c>
      <c r="C27" s="30">
        <f t="shared" si="6"/>
        <v>-66944.67</v>
      </c>
      <c r="D27" s="30">
        <f t="shared" si="6"/>
        <v>-124055.44</v>
      </c>
      <c r="E27" s="30">
        <f t="shared" si="6"/>
        <v>-109987.98000000001</v>
      </c>
      <c r="F27" s="30">
        <f t="shared" si="6"/>
        <v>-49592.399999999994</v>
      </c>
      <c r="G27" s="30">
        <f t="shared" si="6"/>
        <v>-111547.66</v>
      </c>
      <c r="H27" s="30">
        <f t="shared" si="6"/>
        <v>-42029.47</v>
      </c>
      <c r="I27" s="30">
        <f t="shared" si="6"/>
        <v>-87614.59</v>
      </c>
      <c r="J27" s="30">
        <f t="shared" si="6"/>
        <v>-29623.73</v>
      </c>
      <c r="K27" s="30">
        <f aca="true" t="shared" si="7" ref="K27:K36">SUM(B27:J27)</f>
        <v>-743070.45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-117041.31000000001</v>
      </c>
      <c r="C28" s="30">
        <f t="shared" si="8"/>
        <v>-66746.67</v>
      </c>
      <c r="D28" s="30">
        <f t="shared" si="8"/>
        <v>-88004.82</v>
      </c>
      <c r="E28" s="30">
        <f t="shared" si="8"/>
        <v>-108562.38</v>
      </c>
      <c r="F28" s="30">
        <f t="shared" si="8"/>
        <v>-47335.2</v>
      </c>
      <c r="G28" s="30">
        <f t="shared" si="8"/>
        <v>-110953.66</v>
      </c>
      <c r="H28" s="30">
        <f t="shared" si="8"/>
        <v>-42029.47</v>
      </c>
      <c r="I28" s="30">
        <f t="shared" si="8"/>
        <v>-87614.59</v>
      </c>
      <c r="J28" s="30">
        <f t="shared" si="8"/>
        <v>-18395.25</v>
      </c>
      <c r="K28" s="30">
        <f t="shared" si="7"/>
        <v>-686683.35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-65238.8</v>
      </c>
      <c r="C29" s="30">
        <f aca="true" t="shared" si="9" ref="C29:J29">-ROUND((C9)*$E$3,2)</f>
        <v>-62510.8</v>
      </c>
      <c r="D29" s="30">
        <f t="shared" si="9"/>
        <v>-70171.2</v>
      </c>
      <c r="E29" s="30">
        <f t="shared" si="9"/>
        <v>-39120.4</v>
      </c>
      <c r="F29" s="30">
        <f t="shared" si="9"/>
        <v>-47335.2</v>
      </c>
      <c r="G29" s="30">
        <f t="shared" si="9"/>
        <v>-28780.4</v>
      </c>
      <c r="H29" s="30">
        <f t="shared" si="9"/>
        <v>-26540.8</v>
      </c>
      <c r="I29" s="30">
        <f t="shared" si="9"/>
        <v>-63443.6</v>
      </c>
      <c r="J29" s="30">
        <f t="shared" si="9"/>
        <v>-10938.4</v>
      </c>
      <c r="K29" s="30">
        <f t="shared" si="7"/>
        <v>-414079.6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-369.6</v>
      </c>
      <c r="C31" s="30">
        <v>0</v>
      </c>
      <c r="D31" s="30">
        <v>-184.8</v>
      </c>
      <c r="E31" s="30">
        <v>-308</v>
      </c>
      <c r="F31" s="26">
        <v>0</v>
      </c>
      <c r="G31" s="30">
        <v>-30.8</v>
      </c>
      <c r="H31" s="30">
        <v>-41.37</v>
      </c>
      <c r="I31" s="30">
        <v>-64.56</v>
      </c>
      <c r="J31" s="30">
        <v>-19.92</v>
      </c>
      <c r="K31" s="30">
        <f t="shared" si="7"/>
        <v>-1019.0500000000001</v>
      </c>
      <c r="L31"/>
      <c r="M31"/>
      <c r="N31"/>
    </row>
    <row r="32" spans="1:14" ht="16.5" customHeight="1">
      <c r="A32" s="25" t="s">
        <v>21</v>
      </c>
      <c r="B32" s="30">
        <v>-51432.91</v>
      </c>
      <c r="C32" s="30">
        <v>-4235.87</v>
      </c>
      <c r="D32" s="30">
        <v>-17648.82</v>
      </c>
      <c r="E32" s="30">
        <v>-69133.98</v>
      </c>
      <c r="F32" s="26">
        <v>0</v>
      </c>
      <c r="G32" s="30">
        <v>-82142.46</v>
      </c>
      <c r="H32" s="30">
        <v>-15447.3</v>
      </c>
      <c r="I32" s="30">
        <v>-24106.43</v>
      </c>
      <c r="J32" s="30">
        <v>-7436.93</v>
      </c>
      <c r="K32" s="30">
        <f t="shared" si="7"/>
        <v>-271584.7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-4633.2</v>
      </c>
      <c r="C33" s="27">
        <f t="shared" si="10"/>
        <v>-198</v>
      </c>
      <c r="D33" s="27">
        <f t="shared" si="10"/>
        <v>-36050.62</v>
      </c>
      <c r="E33" s="27">
        <f t="shared" si="10"/>
        <v>-1425.6</v>
      </c>
      <c r="F33" s="27">
        <f t="shared" si="10"/>
        <v>-2257.2</v>
      </c>
      <c r="G33" s="27">
        <f t="shared" si="10"/>
        <v>-594</v>
      </c>
      <c r="H33" s="27">
        <f t="shared" si="10"/>
        <v>0</v>
      </c>
      <c r="I33" s="27">
        <f t="shared" si="10"/>
        <v>0</v>
      </c>
      <c r="J33" s="27">
        <f t="shared" si="10"/>
        <v>-11228.48</v>
      </c>
      <c r="K33" s="30">
        <f t="shared" si="7"/>
        <v>-56387.09999999999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27">
        <v>-4633.2</v>
      </c>
      <c r="C36" s="27">
        <v>-198</v>
      </c>
      <c r="D36" s="17">
        <v>0</v>
      </c>
      <c r="E36" s="27">
        <v>-1425.6</v>
      </c>
      <c r="F36" s="27">
        <v>-2257.2</v>
      </c>
      <c r="G36" s="27">
        <v>-594</v>
      </c>
      <c r="H36" s="17">
        <v>0</v>
      </c>
      <c r="I36" s="17">
        <v>0</v>
      </c>
      <c r="J36" s="27">
        <v>-792</v>
      </c>
      <c r="K36" s="30">
        <f t="shared" si="7"/>
        <v>-9900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1014471.0800000001</v>
      </c>
      <c r="C47" s="27">
        <f aca="true" t="shared" si="11" ref="C47:J47">IF(C17+C27+C48&lt;0,0,C17+C27+C48)</f>
        <v>1083951.6400000001</v>
      </c>
      <c r="D47" s="27">
        <f t="shared" si="11"/>
        <v>1226155.8</v>
      </c>
      <c r="E47" s="27">
        <f t="shared" si="11"/>
        <v>710318.3999999999</v>
      </c>
      <c r="F47" s="27">
        <f t="shared" si="11"/>
        <v>824523.17</v>
      </c>
      <c r="G47" s="27">
        <f t="shared" si="11"/>
        <v>831816.7899999999</v>
      </c>
      <c r="H47" s="27">
        <f t="shared" si="11"/>
        <v>809759.0700000001</v>
      </c>
      <c r="I47" s="27">
        <f t="shared" si="11"/>
        <v>1086155.38</v>
      </c>
      <c r="J47" s="27">
        <f t="shared" si="11"/>
        <v>410185.3</v>
      </c>
      <c r="K47" s="20">
        <f>SUM(B47:J47)</f>
        <v>7997336.630000001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1014471.0800000001</v>
      </c>
      <c r="C53" s="10">
        <f t="shared" si="13"/>
        <v>1083951.64</v>
      </c>
      <c r="D53" s="10">
        <f t="shared" si="13"/>
        <v>1226155.81</v>
      </c>
      <c r="E53" s="10">
        <f t="shared" si="13"/>
        <v>710318.39</v>
      </c>
      <c r="F53" s="10">
        <f t="shared" si="13"/>
        <v>824523.17</v>
      </c>
      <c r="G53" s="10">
        <f t="shared" si="13"/>
        <v>831816.8</v>
      </c>
      <c r="H53" s="10">
        <f t="shared" si="13"/>
        <v>809759.06</v>
      </c>
      <c r="I53" s="10">
        <f>SUM(I54:I66)</f>
        <v>1086155.38</v>
      </c>
      <c r="J53" s="10">
        <f t="shared" si="13"/>
        <v>410185.31</v>
      </c>
      <c r="K53" s="5">
        <f>SUM(K54:K66)</f>
        <v>7997336.639999999</v>
      </c>
      <c r="L53" s="9"/>
    </row>
    <row r="54" spans="1:11" ht="16.5" customHeight="1">
      <c r="A54" s="7" t="s">
        <v>60</v>
      </c>
      <c r="B54" s="8">
        <v>886039.04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886039.04</v>
      </c>
    </row>
    <row r="55" spans="1:11" ht="16.5" customHeight="1">
      <c r="A55" s="7" t="s">
        <v>61</v>
      </c>
      <c r="B55" s="8">
        <v>128432.04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128432.04</v>
      </c>
    </row>
    <row r="56" spans="1:11" ht="16.5" customHeight="1">
      <c r="A56" s="7" t="s">
        <v>4</v>
      </c>
      <c r="B56" s="6">
        <v>0</v>
      </c>
      <c r="C56" s="8">
        <v>1083951.64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1083951.64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1226155.81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1226155.81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710318.39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710318.39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824523.17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824523.17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831816.8</v>
      </c>
      <c r="H60" s="6">
        <v>0</v>
      </c>
      <c r="I60" s="6">
        <v>0</v>
      </c>
      <c r="J60" s="6">
        <v>0</v>
      </c>
      <c r="K60" s="5">
        <f t="shared" si="14"/>
        <v>831816.8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809759.06</v>
      </c>
      <c r="I61" s="6">
        <v>0</v>
      </c>
      <c r="J61" s="6">
        <v>0</v>
      </c>
      <c r="K61" s="5">
        <f t="shared" si="14"/>
        <v>809759.06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411435.66</v>
      </c>
      <c r="J63" s="6">
        <v>0</v>
      </c>
      <c r="K63" s="5">
        <f t="shared" si="14"/>
        <v>411435.66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674719.72</v>
      </c>
      <c r="J64" s="6">
        <v>0</v>
      </c>
      <c r="K64" s="5">
        <f t="shared" si="14"/>
        <v>674719.72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410185.31</v>
      </c>
      <c r="K65" s="5">
        <f t="shared" si="14"/>
        <v>410185.31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2020-10-21T17:57:52Z</dcterms:modified>
  <cp:category/>
  <cp:version/>
  <cp:contentType/>
  <cp:contentStatus/>
</cp:coreProperties>
</file>