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<sst xmlns="http://schemas.openxmlformats.org/spreadsheetml/2006/main" count="74" uniqueCount="73">
  <si>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</si>
  <si>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</si>
  <si>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</si>
  <si>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</si>
  <si>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</si>
  <si>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</si>
  <si>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</si>
  <si>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</si>
  <si>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</si>
  <si>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</si>
  <si>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</si>
  <si>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</si>
  <si>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</si>
  <si>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</si>
  <si>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</si>
  <si>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</si>
  <si>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</si>
  <si>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</si>
  <si>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</si>
  <si>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</si>
  <si>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</si>
  <si>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</si>
  <si>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</si>
  <si>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</si>
  <si>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</si>
  <si>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</si>
  <si>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</si>
  <si>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</si>
  <si>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</si>
  <si>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</si>
  <si>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</si>
  <si>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</si>
  <si>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</si>
  <si>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</si>
  <si>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</si>
  <si>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</si>
  <si>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</si>
  <si>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</si>
  <si>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</si>
  <si>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</si>
  <si>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</si>
  <si>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</si>
  <si>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</si>
  <si>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</si>
  <si>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</si>
  <si>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</si>
  <si>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</si>
  <si>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</si>
  <si>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</si>
  <si>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</si>
  <si>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</si>
  <si>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</si>
  <si>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</si>
  <si>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</si>
  <si>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</si>
  <si>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</si>
  <si>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</si>
  <si>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</si>
  <si>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</si>
  <si>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</si>
  <si>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</si>
  <si>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</si>
  <si>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</si>
  <si>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</si>
  <si>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</si>
  <si>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</si>
  <si>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</si>
  <si>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</si>
  <si>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</si>
  <si>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</si>
  <si>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</si>
  <si>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</si>
  <si>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14/10/20 - VENCIMENTO 21/10/20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</si>
</sst>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237628</v>
      </c>
      <c r="C7" s="47">
        <f t="shared" si="0"/>
        <v>207630</v>
      </c>
      <c r="D7" s="47">
        <f t="shared" si="0"/>
        <v>274244</v>
      </c>
      <c r="E7" s="47">
        <f t="shared" si="0"/>
        <v>145025</v>
      </c>
      <c r="F7" s="47">
        <f t="shared" si="0"/>
        <v>167897</v>
      </c>
      <c r="G7" s="47">
        <f t="shared" si="0"/>
        <v>186568</v>
      </c>
      <c r="H7" s="47">
        <f t="shared" si="0"/>
        <v>213574</v>
      </c>
      <c r="I7" s="47">
        <f t="shared" si="0"/>
        <v>275691</v>
      </c>
      <c r="J7" s="47">
        <f t="shared" si="0"/>
        <v>80668</v>
      </c>
      <c r="K7" s="47">
        <f t="shared" si="0"/>
        <v>1788925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15431</v>
      </c>
      <c r="C8" s="45">
        <f t="shared" si="1"/>
        <v>14691</v>
      </c>
      <c r="D8" s="45">
        <f t="shared" si="1"/>
        <v>16773</v>
      </c>
      <c r="E8" s="45">
        <f t="shared" si="1"/>
        <v>9395</v>
      </c>
      <c r="F8" s="45">
        <f t="shared" si="1"/>
        <v>11255</v>
      </c>
      <c r="G8" s="45">
        <f t="shared" si="1"/>
        <v>7088</v>
      </c>
      <c r="H8" s="45">
        <f t="shared" si="1"/>
        <v>6339</v>
      </c>
      <c r="I8" s="45">
        <f t="shared" si="1"/>
        <v>15611</v>
      </c>
      <c r="J8" s="45">
        <f t="shared" si="1"/>
        <v>2378</v>
      </c>
      <c r="K8" s="38">
        <f>SUM(B8:J8)</f>
        <v>98961</v>
      </c>
      <c r="L8"/>
      <c r="M8"/>
      <c r="N8"/>
    </row>
    <row r="9" spans="1:14" ht="16.5" customHeight="1">
      <c r="A9" s="22" t="s">
        <v>35</v>
      </c>
      <c r="B9" s="45">
        <v>15418</v>
      </c>
      <c r="C9" s="45">
        <v>14689</v>
      </c>
      <c r="D9" s="45">
        <v>16770</v>
      </c>
      <c r="E9" s="45">
        <v>9374</v>
      </c>
      <c r="F9" s="45">
        <v>11244</v>
      </c>
      <c r="G9" s="45">
        <v>7086</v>
      </c>
      <c r="H9" s="45">
        <v>6339</v>
      </c>
      <c r="I9" s="45">
        <v>15598</v>
      </c>
      <c r="J9" s="45">
        <v>2378</v>
      </c>
      <c r="K9" s="38">
        <f>SUM(B9:J9)</f>
        <v>98896</v>
      </c>
      <c r="L9"/>
      <c r="M9"/>
      <c r="N9"/>
    </row>
    <row r="10" spans="1:14" ht="16.5" customHeight="1">
      <c r="A10" s="22" t="s">
        <v>34</v>
      </c>
      <c r="B10" s="45">
        <v>13</v>
      </c>
      <c r="C10" s="45">
        <v>2</v>
      </c>
      <c r="D10" s="45">
        <v>3</v>
      </c>
      <c r="E10" s="45">
        <v>21</v>
      </c>
      <c r="F10" s="45">
        <v>11</v>
      </c>
      <c r="G10" s="45">
        <v>2</v>
      </c>
      <c r="H10" s="45">
        <v>0</v>
      </c>
      <c r="I10" s="45">
        <v>13</v>
      </c>
      <c r="J10" s="45">
        <v>0</v>
      </c>
      <c r="K10" s="38">
        <f>SUM(B10:J10)</f>
        <v>65</v>
      </c>
      <c r="L10"/>
      <c r="M10"/>
      <c r="N10"/>
    </row>
    <row r="11" spans="1:14" ht="16.5" customHeight="1">
      <c r="A11" s="44" t="s">
        <v>33</v>
      </c>
      <c r="B11" s="43">
        <v>222197</v>
      </c>
      <c r="C11" s="43">
        <v>192939</v>
      </c>
      <c r="D11" s="43">
        <v>257471</v>
      </c>
      <c r="E11" s="43">
        <v>135630</v>
      </c>
      <c r="F11" s="43">
        <v>156642</v>
      </c>
      <c r="G11" s="43">
        <v>179480</v>
      </c>
      <c r="H11" s="43">
        <v>207235</v>
      </c>
      <c r="I11" s="43">
        <v>260080</v>
      </c>
      <c r="J11" s="43">
        <v>78290</v>
      </c>
      <c r="K11" s="38">
        <f>SUM(B11:J11)</f>
        <v>1689964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1.416917320987471</v>
      </c>
      <c r="C15" s="39">
        <v>1.498914143660054</v>
      </c>
      <c r="D15" s="39">
        <v>1.213983127411278</v>
      </c>
      <c r="E15" s="39">
        <v>1.573838168191879</v>
      </c>
      <c r="F15" s="39">
        <v>1.371928346323215</v>
      </c>
      <c r="G15" s="39">
        <v>1.320275706605866</v>
      </c>
      <c r="H15" s="39">
        <v>1.308086275365552</v>
      </c>
      <c r="I15" s="39">
        <v>1.367560396238986</v>
      </c>
      <c r="J15" s="39">
        <v>1.554272899158444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1143650.1600000001</v>
      </c>
      <c r="C17" s="36">
        <f aca="true" t="shared" si="2" ref="C17:J17">C18+C19+C20+C21+C22+C23+C24</f>
        <v>1154881.5199999998</v>
      </c>
      <c r="D17" s="36">
        <f t="shared" si="2"/>
        <v>1362419.52</v>
      </c>
      <c r="E17" s="36">
        <f t="shared" si="2"/>
        <v>824284.2400000001</v>
      </c>
      <c r="F17" s="36">
        <f t="shared" si="2"/>
        <v>876839.5299999999</v>
      </c>
      <c r="G17" s="36">
        <f t="shared" si="2"/>
        <v>937722.35</v>
      </c>
      <c r="H17" s="36">
        <f t="shared" si="2"/>
        <v>855112.9500000001</v>
      </c>
      <c r="I17" s="36">
        <f t="shared" si="2"/>
        <v>1182413.2100000002</v>
      </c>
      <c r="J17" s="36">
        <f t="shared" si="2"/>
        <v>438452.07</v>
      </c>
      <c r="K17" s="36">
        <f aca="true" t="shared" si="3" ref="K17:K24">SUM(B17:J17)</f>
        <v>8775775.549999999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808125.3</v>
      </c>
      <c r="C18" s="30">
        <f t="shared" si="4"/>
        <v>775103.55</v>
      </c>
      <c r="D18" s="30">
        <f t="shared" si="4"/>
        <v>1134081.21</v>
      </c>
      <c r="E18" s="30">
        <f t="shared" si="4"/>
        <v>522119.01</v>
      </c>
      <c r="F18" s="30">
        <f t="shared" si="4"/>
        <v>639234.25</v>
      </c>
      <c r="G18" s="30">
        <f t="shared" si="4"/>
        <v>718193.52</v>
      </c>
      <c r="H18" s="30">
        <f t="shared" si="4"/>
        <v>655373.18</v>
      </c>
      <c r="I18" s="30">
        <f t="shared" si="4"/>
        <v>853980.44</v>
      </c>
      <c r="J18" s="30">
        <f t="shared" si="4"/>
        <v>283104.35</v>
      </c>
      <c r="K18" s="30">
        <f t="shared" si="3"/>
        <v>6389314.809999999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336921.44</v>
      </c>
      <c r="C19" s="30">
        <f t="shared" si="5"/>
        <v>386710.12</v>
      </c>
      <c r="D19" s="30">
        <f t="shared" si="5"/>
        <v>242674.24</v>
      </c>
      <c r="E19" s="30">
        <f t="shared" si="5"/>
        <v>299611.82</v>
      </c>
      <c r="F19" s="30">
        <f t="shared" si="5"/>
        <v>237749.34</v>
      </c>
      <c r="G19" s="30">
        <f t="shared" si="5"/>
        <v>230019.94</v>
      </c>
      <c r="H19" s="30">
        <f t="shared" si="5"/>
        <v>201911.48</v>
      </c>
      <c r="I19" s="30">
        <f t="shared" si="5"/>
        <v>313889.39</v>
      </c>
      <c r="J19" s="30">
        <f t="shared" si="5"/>
        <v>156917.07</v>
      </c>
      <c r="K19" s="30">
        <f t="shared" si="3"/>
        <v>2406404.84</v>
      </c>
      <c r="L19"/>
      <c r="M19"/>
      <c r="N19"/>
    </row>
    <row r="20" spans="1:14" ht="16.5" customHeight="1">
      <c r="A20" s="18" t="s">
        <v>28</v>
      </c>
      <c r="B20" s="30">
        <v>30589.54</v>
      </c>
      <c r="C20" s="30">
        <v>22005.15</v>
      </c>
      <c r="D20" s="30">
        <v>20435.36</v>
      </c>
      <c r="E20" s="30">
        <v>20682.03</v>
      </c>
      <c r="F20" s="30">
        <v>21331.96</v>
      </c>
      <c r="G20" s="30">
        <v>14002.09</v>
      </c>
      <c r="H20" s="30">
        <v>21015.17</v>
      </c>
      <c r="I20" s="30">
        <v>42236.32</v>
      </c>
      <c r="J20" s="30">
        <v>10226.95</v>
      </c>
      <c r="K20" s="30">
        <f t="shared" si="3"/>
        <v>202524.57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2647.72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1323.86</v>
      </c>
      <c r="J21" s="34">
        <v>0</v>
      </c>
      <c r="K21" s="30">
        <f t="shared" si="3"/>
        <v>7943.159999999999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-107.48</v>
      </c>
      <c r="C23" s="30">
        <v>0</v>
      </c>
      <c r="D23" s="30">
        <v>0</v>
      </c>
      <c r="E23" s="30">
        <v>0</v>
      </c>
      <c r="F23" s="30">
        <v>0</v>
      </c>
      <c r="G23" s="30">
        <v>-555</v>
      </c>
      <c r="H23" s="30">
        <v>0</v>
      </c>
      <c r="I23" s="30">
        <v>0</v>
      </c>
      <c r="J23" s="30">
        <v>0</v>
      </c>
      <c r="K23" s="30">
        <f t="shared" si="3"/>
        <v>-662.48</v>
      </c>
      <c r="L23"/>
      <c r="M23"/>
      <c r="N23"/>
    </row>
    <row r="24" spans="1:14" ht="16.5" customHeight="1">
      <c r="A24" s="18" t="s">
        <v>70</v>
      </c>
      <c r="B24" s="30">
        <v>-33202.5</v>
      </c>
      <c r="C24" s="30">
        <v>-31585.02</v>
      </c>
      <c r="D24" s="30">
        <v>-34771.29</v>
      </c>
      <c r="E24" s="30">
        <v>-19452.48</v>
      </c>
      <c r="F24" s="30">
        <v>-22799.88</v>
      </c>
      <c r="G24" s="30">
        <v>-23938.2</v>
      </c>
      <c r="H24" s="30">
        <v>-23186.88</v>
      </c>
      <c r="I24" s="30">
        <v>-29016.8</v>
      </c>
      <c r="J24" s="30">
        <v>-11796.3</v>
      </c>
      <c r="K24" s="30">
        <f t="shared" si="3"/>
        <v>-229749.34999999998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-124428.03</v>
      </c>
      <c r="C27" s="30">
        <f t="shared" si="6"/>
        <v>-70078.57</v>
      </c>
      <c r="D27" s="30">
        <f t="shared" si="6"/>
        <v>-127743.38</v>
      </c>
      <c r="E27" s="30">
        <f t="shared" si="6"/>
        <v>-115009.43</v>
      </c>
      <c r="F27" s="30">
        <f t="shared" si="6"/>
        <v>-49473.6</v>
      </c>
      <c r="G27" s="30">
        <f t="shared" si="6"/>
        <v>-109320.73</v>
      </c>
      <c r="H27" s="30">
        <f t="shared" si="6"/>
        <v>-42575.74</v>
      </c>
      <c r="I27" s="30">
        <f t="shared" si="6"/>
        <v>-91546.72</v>
      </c>
      <c r="J27" s="30">
        <f t="shared" si="6"/>
        <v>-27969.19</v>
      </c>
      <c r="K27" s="30">
        <f aca="true" t="shared" si="7" ref="K27:K35">SUM(B27:J27)</f>
        <v>-758145.3899999999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-124428.03</v>
      </c>
      <c r="C28" s="30">
        <f t="shared" si="8"/>
        <v>-70078.57</v>
      </c>
      <c r="D28" s="30">
        <f t="shared" si="8"/>
        <v>-91692.76</v>
      </c>
      <c r="E28" s="30">
        <f t="shared" si="8"/>
        <v>-115009.43</v>
      </c>
      <c r="F28" s="30">
        <f t="shared" si="8"/>
        <v>-49473.6</v>
      </c>
      <c r="G28" s="30">
        <f t="shared" si="8"/>
        <v>-109320.73</v>
      </c>
      <c r="H28" s="30">
        <f t="shared" si="8"/>
        <v>-42575.74</v>
      </c>
      <c r="I28" s="30">
        <f t="shared" si="8"/>
        <v>-91546.72</v>
      </c>
      <c r="J28" s="30">
        <f t="shared" si="8"/>
        <v>-17532.71</v>
      </c>
      <c r="K28" s="30">
        <f t="shared" si="7"/>
        <v>-711658.2899999999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-67839.2</v>
      </c>
      <c r="C29" s="30">
        <f aca="true" t="shared" si="9" ref="C29:J29">-ROUND((C9)*$E$3,2)</f>
        <v>-64631.6</v>
      </c>
      <c r="D29" s="30">
        <f t="shared" si="9"/>
        <v>-73788</v>
      </c>
      <c r="E29" s="30">
        <f t="shared" si="9"/>
        <v>-41245.6</v>
      </c>
      <c r="F29" s="30">
        <f t="shared" si="9"/>
        <v>-49473.6</v>
      </c>
      <c r="G29" s="30">
        <f t="shared" si="9"/>
        <v>-31178.4</v>
      </c>
      <c r="H29" s="30">
        <f t="shared" si="9"/>
        <v>-27891.6</v>
      </c>
      <c r="I29" s="30">
        <f t="shared" si="9"/>
        <v>-68631.2</v>
      </c>
      <c r="J29" s="30">
        <f t="shared" si="9"/>
        <v>-10463.2</v>
      </c>
      <c r="K29" s="30">
        <f t="shared" si="7"/>
        <v>-435142.4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-154</v>
      </c>
      <c r="C31" s="30">
        <v>-92.4</v>
      </c>
      <c r="D31" s="30">
        <v>-246.4</v>
      </c>
      <c r="E31" s="30">
        <v>-154</v>
      </c>
      <c r="F31" s="26">
        <v>0</v>
      </c>
      <c r="G31" s="30">
        <v>-92.4</v>
      </c>
      <c r="H31" s="30">
        <v>-8.27</v>
      </c>
      <c r="I31" s="30">
        <v>-12.92</v>
      </c>
      <c r="J31" s="30">
        <v>-3.98</v>
      </c>
      <c r="K31" s="30">
        <f t="shared" si="7"/>
        <v>-764.3699999999999</v>
      </c>
      <c r="L31"/>
      <c r="M31"/>
      <c r="N31"/>
    </row>
    <row r="32" spans="1:14" ht="16.5" customHeight="1">
      <c r="A32" s="25" t="s">
        <v>21</v>
      </c>
      <c r="B32" s="30">
        <v>-56434.83</v>
      </c>
      <c r="C32" s="30">
        <v>-5354.57</v>
      </c>
      <c r="D32" s="30">
        <v>-17658.36</v>
      </c>
      <c r="E32" s="30">
        <v>-73609.83</v>
      </c>
      <c r="F32" s="26">
        <v>0</v>
      </c>
      <c r="G32" s="30">
        <v>-78049.93</v>
      </c>
      <c r="H32" s="30">
        <v>-14675.87</v>
      </c>
      <c r="I32" s="30">
        <v>-22902.6</v>
      </c>
      <c r="J32" s="30">
        <v>-7065.53</v>
      </c>
      <c r="K32" s="30">
        <f t="shared" si="7"/>
        <v>-275751.52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-36050.62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-10436.48</v>
      </c>
      <c r="K33" s="30">
        <f t="shared" si="7"/>
        <v>-46487.100000000006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-36050.62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-10436.48</v>
      </c>
      <c r="K34" s="30">
        <f t="shared" si="7"/>
        <v>-46487.100000000006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1019222.1300000001</v>
      </c>
      <c r="C47" s="27">
        <f aca="true" t="shared" si="11" ref="C47:J47">IF(C17+C27+C48&lt;0,0,C17+C27+C48)</f>
        <v>1084802.9499999997</v>
      </c>
      <c r="D47" s="27">
        <f t="shared" si="11"/>
        <v>1234676.1400000001</v>
      </c>
      <c r="E47" s="27">
        <f t="shared" si="11"/>
        <v>709274.81</v>
      </c>
      <c r="F47" s="27">
        <f t="shared" si="11"/>
        <v>827365.9299999999</v>
      </c>
      <c r="G47" s="27">
        <f t="shared" si="11"/>
        <v>828401.62</v>
      </c>
      <c r="H47" s="27">
        <f t="shared" si="11"/>
        <v>812537.2100000001</v>
      </c>
      <c r="I47" s="27">
        <f t="shared" si="11"/>
        <v>1090866.4900000002</v>
      </c>
      <c r="J47" s="27">
        <f t="shared" si="11"/>
        <v>410482.88</v>
      </c>
      <c r="K47" s="20">
        <f>SUM(B47:J47)</f>
        <v>8017630.16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1019222.13</v>
      </c>
      <c r="C53" s="10">
        <f t="shared" si="13"/>
        <v>1084802.96</v>
      </c>
      <c r="D53" s="10">
        <f t="shared" si="13"/>
        <v>1234676.15</v>
      </c>
      <c r="E53" s="10">
        <f t="shared" si="13"/>
        <v>709274.8</v>
      </c>
      <c r="F53" s="10">
        <f t="shared" si="13"/>
        <v>827365.92</v>
      </c>
      <c r="G53" s="10">
        <f t="shared" si="13"/>
        <v>828401.62</v>
      </c>
      <c r="H53" s="10">
        <f t="shared" si="13"/>
        <v>812537.2</v>
      </c>
      <c r="I53" s="10">
        <f>SUM(I54:I66)</f>
        <v>1090866.49</v>
      </c>
      <c r="J53" s="10">
        <f t="shared" si="13"/>
        <v>410482.87</v>
      </c>
      <c r="K53" s="5">
        <f>SUM(K54:K66)</f>
        <v>8017630.14</v>
      </c>
      <c r="L53" s="9"/>
    </row>
    <row r="54" spans="1:11" ht="16.5" customHeight="1">
      <c r="A54" s="7" t="s">
        <v>60</v>
      </c>
      <c r="B54" s="8">
        <v>889984.76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889984.76</v>
      </c>
    </row>
    <row r="55" spans="1:11" ht="16.5" customHeight="1">
      <c r="A55" s="7" t="s">
        <v>61</v>
      </c>
      <c r="B55" s="8">
        <v>129237.37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129237.37</v>
      </c>
    </row>
    <row r="56" spans="1:11" ht="16.5" customHeight="1">
      <c r="A56" s="7" t="s">
        <v>4</v>
      </c>
      <c r="B56" s="6">
        <v>0</v>
      </c>
      <c r="C56" s="8">
        <v>1084802.96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1084802.96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1234676.15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1234676.15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709274.8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709274.8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827365.92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827365.92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828401.62</v>
      </c>
      <c r="H60" s="6">
        <v>0</v>
      </c>
      <c r="I60" s="6">
        <v>0</v>
      </c>
      <c r="J60" s="6">
        <v>0</v>
      </c>
      <c r="K60" s="5">
        <f t="shared" si="14"/>
        <v>828401.62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812537.2</v>
      </c>
      <c r="I61" s="6">
        <v>0</v>
      </c>
      <c r="J61" s="6">
        <v>0</v>
      </c>
      <c r="K61" s="5">
        <f t="shared" si="14"/>
        <v>812537.2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391293.81</v>
      </c>
      <c r="J63" s="6">
        <v>0</v>
      </c>
      <c r="K63" s="5">
        <f t="shared" si="14"/>
        <v>391293.81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699572.68</v>
      </c>
      <c r="J64" s="6">
        <v>0</v>
      </c>
      <c r="K64" s="5">
        <f t="shared" si="14"/>
        <v>699572.68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410482.87</v>
      </c>
      <c r="K65" s="5">
        <f t="shared" si="14"/>
        <v>410482.87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2020-10-20T19:03:28Z</dcterms:modified>
  <cp:category/>
  <cp:version/>
  <cp:contentType/>
  <cp:contentStatus/>
</cp:coreProperties>
</file>