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<sst xmlns="http://schemas.openxmlformats.org/spreadsheetml/2006/main" count="74" uniqueCount="73">
  <si>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</si>
  <si>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</si>
  <si>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</si>
  <si>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</si>
  <si>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</si>
  <si>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</si>
  <si>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</si>
  <si>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</si>
  <si>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</si>
  <si>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</si>
  <si>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</si>
  <si>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</si>
  <si>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</si>
  <si>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</si>
  <si>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</si>
  <si>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</si>
  <si>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</si>
  <si>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</si>
  <si>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</si>
  <si>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</si>
  <si>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</si>
  <si>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</si>
  <si>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</si>
  <si>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</si>
  <si>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</si>
  <si>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</si>
  <si>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</si>
  <si>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</si>
  <si>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</si>
  <si>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</si>
  <si>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</si>
  <si>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</si>
  <si>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</si>
  <si>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</si>
  <si>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</si>
  <si>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</si>
  <si>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</si>
  <si>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</si>
  <si>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</si>
  <si>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</si>
  <si>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</si>
  <si>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</si>
  <si>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</si>
  <si>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</si>
  <si>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</si>
  <si>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</si>
  <si>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</si>
  <si>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</si>
  <si>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</si>
  <si>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</si>
  <si>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</si>
  <si>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</si>
  <si>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</si>
  <si>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</si>
  <si>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</si>
  <si>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</si>
  <si>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</si>
  <si>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</si>
  <si>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</si>
  <si>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</si>
  <si>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</si>
  <si>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</si>
  <si>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</si>
  <si>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</si>
  <si>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</si>
  <si>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</si>
  <si>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</si>
  <si>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</si>
  <si>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</si>
  <si>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</si>
  <si>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</si>
  <si>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</si>
  <si>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03/10/20 - VENCIMENTO 09/10/20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</si>
</sst>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136992</v>
      </c>
      <c r="C7" s="47">
        <f t="shared" si="0"/>
        <v>117521</v>
      </c>
      <c r="D7" s="47">
        <f t="shared" si="0"/>
        <v>176362</v>
      </c>
      <c r="E7" s="47">
        <f t="shared" si="0"/>
        <v>80622</v>
      </c>
      <c r="F7" s="47">
        <f t="shared" si="0"/>
        <v>102477</v>
      </c>
      <c r="G7" s="47">
        <f t="shared" si="0"/>
        <v>123959</v>
      </c>
      <c r="H7" s="47">
        <f t="shared" si="0"/>
        <v>135036</v>
      </c>
      <c r="I7" s="47">
        <f t="shared" si="0"/>
        <v>160607</v>
      </c>
      <c r="J7" s="47">
        <f t="shared" si="0"/>
        <v>35288</v>
      </c>
      <c r="K7" s="47">
        <f t="shared" si="0"/>
        <v>1068864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11632</v>
      </c>
      <c r="C8" s="45">
        <f t="shared" si="1"/>
        <v>12270</v>
      </c>
      <c r="D8" s="45">
        <f t="shared" si="1"/>
        <v>14885</v>
      </c>
      <c r="E8" s="45">
        <f t="shared" si="1"/>
        <v>7083</v>
      </c>
      <c r="F8" s="45">
        <f t="shared" si="1"/>
        <v>7851</v>
      </c>
      <c r="G8" s="45">
        <f t="shared" si="1"/>
        <v>6329</v>
      </c>
      <c r="H8" s="45">
        <f t="shared" si="1"/>
        <v>5775</v>
      </c>
      <c r="I8" s="45">
        <f t="shared" si="1"/>
        <v>11247</v>
      </c>
      <c r="J8" s="45">
        <f t="shared" si="1"/>
        <v>1307</v>
      </c>
      <c r="K8" s="38">
        <f>SUM(B8:J8)</f>
        <v>78379</v>
      </c>
      <c r="L8"/>
      <c r="M8"/>
      <c r="N8"/>
    </row>
    <row r="9" spans="1:14" ht="16.5" customHeight="1">
      <c r="A9" s="22" t="s">
        <v>35</v>
      </c>
      <c r="B9" s="45">
        <v>11617</v>
      </c>
      <c r="C9" s="45">
        <v>12269</v>
      </c>
      <c r="D9" s="45">
        <v>14884</v>
      </c>
      <c r="E9" s="45">
        <v>7066</v>
      </c>
      <c r="F9" s="45">
        <v>7848</v>
      </c>
      <c r="G9" s="45">
        <v>6329</v>
      </c>
      <c r="H9" s="45">
        <v>5775</v>
      </c>
      <c r="I9" s="45">
        <v>11232</v>
      </c>
      <c r="J9" s="45">
        <v>1307</v>
      </c>
      <c r="K9" s="38">
        <f>SUM(B9:J9)</f>
        <v>78327</v>
      </c>
      <c r="L9"/>
      <c r="M9"/>
      <c r="N9"/>
    </row>
    <row r="10" spans="1:14" ht="16.5" customHeight="1">
      <c r="A10" s="22" t="s">
        <v>34</v>
      </c>
      <c r="B10" s="45">
        <v>15</v>
      </c>
      <c r="C10" s="45">
        <v>1</v>
      </c>
      <c r="D10" s="45">
        <v>1</v>
      </c>
      <c r="E10" s="45">
        <v>17</v>
      </c>
      <c r="F10" s="45">
        <v>3</v>
      </c>
      <c r="G10" s="45">
        <v>0</v>
      </c>
      <c r="H10" s="45">
        <v>0</v>
      </c>
      <c r="I10" s="45">
        <v>15</v>
      </c>
      <c r="J10" s="45">
        <v>0</v>
      </c>
      <c r="K10" s="38">
        <f>SUM(B10:J10)</f>
        <v>52</v>
      </c>
      <c r="L10"/>
      <c r="M10"/>
      <c r="N10"/>
    </row>
    <row r="11" spans="1:14" ht="16.5" customHeight="1">
      <c r="A11" s="44" t="s">
        <v>33</v>
      </c>
      <c r="B11" s="43">
        <v>125360</v>
      </c>
      <c r="C11" s="43">
        <v>105251</v>
      </c>
      <c r="D11" s="43">
        <v>161477</v>
      </c>
      <c r="E11" s="43">
        <v>73539</v>
      </c>
      <c r="F11" s="43">
        <v>94626</v>
      </c>
      <c r="G11" s="43">
        <v>117630</v>
      </c>
      <c r="H11" s="43">
        <v>129261</v>
      </c>
      <c r="I11" s="43">
        <v>149360</v>
      </c>
      <c r="J11" s="43">
        <v>33981</v>
      </c>
      <c r="K11" s="38">
        <f>SUM(B11:J11)</f>
        <v>990485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1.500777885447428</v>
      </c>
      <c r="C15" s="39">
        <v>1.572824885023002</v>
      </c>
      <c r="D15" s="39">
        <v>1.253593379111233</v>
      </c>
      <c r="E15" s="39">
        <v>1.596158405043629</v>
      </c>
      <c r="F15" s="39">
        <v>1.415487462407894</v>
      </c>
      <c r="G15" s="39">
        <v>1.381978539924463</v>
      </c>
      <c r="H15" s="39">
        <v>1.342732683183372</v>
      </c>
      <c r="I15" s="39">
        <v>1.394292403156539</v>
      </c>
      <c r="J15" s="39">
        <v>1.55639195475497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683920.49</v>
      </c>
      <c r="C17" s="36">
        <f aca="true" t="shared" si="2" ref="C17:J17">C18+C19+C20+C21+C22+C23+C24</f>
        <v>679891.32</v>
      </c>
      <c r="D17" s="36">
        <f t="shared" si="2"/>
        <v>894153.61</v>
      </c>
      <c r="E17" s="36">
        <f t="shared" si="2"/>
        <v>458019.35</v>
      </c>
      <c r="F17" s="36">
        <f t="shared" si="2"/>
        <v>547542.39</v>
      </c>
      <c r="G17" s="36">
        <f t="shared" si="2"/>
        <v>645507.8400000001</v>
      </c>
      <c r="H17" s="36">
        <f t="shared" si="2"/>
        <v>547555.7699999999</v>
      </c>
      <c r="I17" s="36">
        <f t="shared" si="2"/>
        <v>692536.6799999999</v>
      </c>
      <c r="J17" s="36">
        <f t="shared" si="2"/>
        <v>186361.82</v>
      </c>
      <c r="K17" s="36">
        <f aca="true" t="shared" si="3" ref="K17:K24">SUM(B17:J17)</f>
        <v>5335489.27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465882.39</v>
      </c>
      <c r="C18" s="30">
        <f t="shared" si="4"/>
        <v>438717.65</v>
      </c>
      <c r="D18" s="30">
        <f t="shared" si="4"/>
        <v>729309.78</v>
      </c>
      <c r="E18" s="30">
        <f t="shared" si="4"/>
        <v>290255.32</v>
      </c>
      <c r="F18" s="30">
        <f t="shared" si="4"/>
        <v>390160.68</v>
      </c>
      <c r="G18" s="30">
        <f t="shared" si="4"/>
        <v>477180.17</v>
      </c>
      <c r="H18" s="30">
        <f t="shared" si="4"/>
        <v>414371.47</v>
      </c>
      <c r="I18" s="30">
        <f t="shared" si="4"/>
        <v>497496.24</v>
      </c>
      <c r="J18" s="30">
        <f t="shared" si="4"/>
        <v>123843.24</v>
      </c>
      <c r="K18" s="30">
        <f t="shared" si="3"/>
        <v>3827216.9400000004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233303.6</v>
      </c>
      <c r="C19" s="30">
        <f t="shared" si="5"/>
        <v>251308.39</v>
      </c>
      <c r="D19" s="30">
        <f t="shared" si="5"/>
        <v>184948.13</v>
      </c>
      <c r="E19" s="30">
        <f t="shared" si="5"/>
        <v>173038.15</v>
      </c>
      <c r="F19" s="30">
        <f t="shared" si="5"/>
        <v>162106.87</v>
      </c>
      <c r="G19" s="30">
        <f t="shared" si="5"/>
        <v>182272.58</v>
      </c>
      <c r="H19" s="30">
        <f t="shared" si="5"/>
        <v>142018.65</v>
      </c>
      <c r="I19" s="30">
        <f t="shared" si="5"/>
        <v>196158.99</v>
      </c>
      <c r="J19" s="30">
        <f t="shared" si="5"/>
        <v>68905.38</v>
      </c>
      <c r="K19" s="30">
        <f t="shared" si="3"/>
        <v>1594060.7399999998</v>
      </c>
      <c r="L19"/>
      <c r="M19"/>
      <c r="N19"/>
    </row>
    <row r="20" spans="1:14" ht="16.5" customHeight="1">
      <c r="A20" s="18" t="s">
        <v>28</v>
      </c>
      <c r="B20" s="30">
        <v>16683.04</v>
      </c>
      <c r="C20" s="30">
        <v>18802.58</v>
      </c>
      <c r="D20" s="30">
        <v>14657.13</v>
      </c>
      <c r="E20" s="30">
        <v>12840.7</v>
      </c>
      <c r="F20" s="30">
        <v>16744.38</v>
      </c>
      <c r="G20" s="30">
        <v>10510.91</v>
      </c>
      <c r="H20" s="30">
        <v>14517.09</v>
      </c>
      <c r="I20" s="30">
        <v>26566.09</v>
      </c>
      <c r="J20" s="30">
        <v>5402.7</v>
      </c>
      <c r="K20" s="30">
        <f t="shared" si="3"/>
        <v>136724.62000000002</v>
      </c>
      <c r="L20"/>
      <c r="M20"/>
      <c r="N20"/>
    </row>
    <row r="21" spans="1:14" ht="16.5" customHeight="1">
      <c r="A21" s="18" t="s">
        <v>27</v>
      </c>
      <c r="B21" s="30">
        <v>1323.86</v>
      </c>
      <c r="C21" s="34">
        <v>2647.72</v>
      </c>
      <c r="D21" s="34">
        <v>0</v>
      </c>
      <c r="E21" s="30">
        <v>1323.86</v>
      </c>
      <c r="F21" s="30">
        <v>1323.86</v>
      </c>
      <c r="G21" s="34">
        <v>0</v>
      </c>
      <c r="H21" s="34">
        <v>0</v>
      </c>
      <c r="I21" s="34">
        <v>1323.86</v>
      </c>
      <c r="J21" s="34">
        <v>0</v>
      </c>
      <c r="K21" s="30">
        <f t="shared" si="3"/>
        <v>7943.159999999999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-444</v>
      </c>
      <c r="H23" s="30">
        <v>-520.3</v>
      </c>
      <c r="I23" s="30">
        <v>0</v>
      </c>
      <c r="J23" s="30">
        <v>0</v>
      </c>
      <c r="K23" s="30">
        <f t="shared" si="3"/>
        <v>-964.3</v>
      </c>
      <c r="L23"/>
      <c r="M23"/>
      <c r="N23"/>
    </row>
    <row r="24" spans="1:14" ht="16.5" customHeight="1">
      <c r="A24" s="18" t="s">
        <v>70</v>
      </c>
      <c r="B24" s="30">
        <v>-33272.4</v>
      </c>
      <c r="C24" s="30">
        <v>-31585.02</v>
      </c>
      <c r="D24" s="30">
        <v>-34761.43</v>
      </c>
      <c r="E24" s="30">
        <v>-19438.68</v>
      </c>
      <c r="F24" s="30">
        <v>-22793.4</v>
      </c>
      <c r="G24" s="30">
        <v>-24011.82</v>
      </c>
      <c r="H24" s="30">
        <v>-22831.14</v>
      </c>
      <c r="I24" s="30">
        <v>-29008.5</v>
      </c>
      <c r="J24" s="30">
        <v>-11789.5</v>
      </c>
      <c r="K24" s="30">
        <f t="shared" si="3"/>
        <v>-229491.89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-51114.8</v>
      </c>
      <c r="C27" s="30">
        <f t="shared" si="6"/>
        <v>-53983.6</v>
      </c>
      <c r="D27" s="30">
        <f t="shared" si="6"/>
        <v>-101540.22</v>
      </c>
      <c r="E27" s="30">
        <f t="shared" si="6"/>
        <v>-31090.4</v>
      </c>
      <c r="F27" s="30">
        <f t="shared" si="6"/>
        <v>-34531.2</v>
      </c>
      <c r="G27" s="30">
        <f t="shared" si="6"/>
        <v>-27847.6</v>
      </c>
      <c r="H27" s="30">
        <f t="shared" si="6"/>
        <v>-25410</v>
      </c>
      <c r="I27" s="30">
        <f t="shared" si="6"/>
        <v>-49420.8</v>
      </c>
      <c r="J27" s="30">
        <f t="shared" si="6"/>
        <v>-16187.279999999999</v>
      </c>
      <c r="K27" s="30">
        <f aca="true" t="shared" si="7" ref="K27:K35">SUM(B27:J27)</f>
        <v>-391125.8999999999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-51114.8</v>
      </c>
      <c r="C28" s="30">
        <f t="shared" si="8"/>
        <v>-53983.6</v>
      </c>
      <c r="D28" s="30">
        <f t="shared" si="8"/>
        <v>-65489.6</v>
      </c>
      <c r="E28" s="30">
        <f t="shared" si="8"/>
        <v>-31090.4</v>
      </c>
      <c r="F28" s="30">
        <f t="shared" si="8"/>
        <v>-34531.2</v>
      </c>
      <c r="G28" s="30">
        <f t="shared" si="8"/>
        <v>-27847.6</v>
      </c>
      <c r="H28" s="30">
        <f t="shared" si="8"/>
        <v>-25410</v>
      </c>
      <c r="I28" s="30">
        <f t="shared" si="8"/>
        <v>-49420.8</v>
      </c>
      <c r="J28" s="30">
        <f t="shared" si="8"/>
        <v>-5750.8</v>
      </c>
      <c r="K28" s="30">
        <f t="shared" si="7"/>
        <v>-344638.79999999993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-51114.8</v>
      </c>
      <c r="C29" s="30">
        <f aca="true" t="shared" si="9" ref="C29:J29">-ROUND((C9)*$E$3,2)</f>
        <v>-53983.6</v>
      </c>
      <c r="D29" s="30">
        <f t="shared" si="9"/>
        <v>-65489.6</v>
      </c>
      <c r="E29" s="30">
        <f t="shared" si="9"/>
        <v>-31090.4</v>
      </c>
      <c r="F29" s="30">
        <f t="shared" si="9"/>
        <v>-34531.2</v>
      </c>
      <c r="G29" s="30">
        <f t="shared" si="9"/>
        <v>-27847.6</v>
      </c>
      <c r="H29" s="30">
        <f t="shared" si="9"/>
        <v>-25410</v>
      </c>
      <c r="I29" s="30">
        <f t="shared" si="9"/>
        <v>-49420.8</v>
      </c>
      <c r="J29" s="30">
        <f t="shared" si="9"/>
        <v>-5750.8</v>
      </c>
      <c r="K29" s="30">
        <f t="shared" si="7"/>
        <v>-344638.79999999993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-36050.62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-10436.48</v>
      </c>
      <c r="K33" s="30">
        <f t="shared" si="7"/>
        <v>-46487.100000000006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-36050.62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-10436.48</v>
      </c>
      <c r="K34" s="30">
        <f t="shared" si="7"/>
        <v>-46487.100000000006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632805.69</v>
      </c>
      <c r="C47" s="27">
        <f aca="true" t="shared" si="11" ref="C47:J47">IF(C17+C27+C48&lt;0,0,C17+C27+C48)</f>
        <v>625907.72</v>
      </c>
      <c r="D47" s="27">
        <f t="shared" si="11"/>
        <v>792613.39</v>
      </c>
      <c r="E47" s="27">
        <f t="shared" si="11"/>
        <v>426928.94999999995</v>
      </c>
      <c r="F47" s="27">
        <f t="shared" si="11"/>
        <v>513011.19</v>
      </c>
      <c r="G47" s="27">
        <f t="shared" si="11"/>
        <v>617660.2400000001</v>
      </c>
      <c r="H47" s="27">
        <f t="shared" si="11"/>
        <v>522145.7699999999</v>
      </c>
      <c r="I47" s="27">
        <f t="shared" si="11"/>
        <v>643115.8799999999</v>
      </c>
      <c r="J47" s="27">
        <f t="shared" si="11"/>
        <v>170174.54</v>
      </c>
      <c r="K47" s="20">
        <f>SUM(B47:J47)</f>
        <v>4944363.37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632805.6900000001</v>
      </c>
      <c r="C53" s="10">
        <f t="shared" si="13"/>
        <v>625907.71</v>
      </c>
      <c r="D53" s="10">
        <f t="shared" si="13"/>
        <v>792613.39</v>
      </c>
      <c r="E53" s="10">
        <f t="shared" si="13"/>
        <v>426928.96</v>
      </c>
      <c r="F53" s="10">
        <f t="shared" si="13"/>
        <v>513011.19</v>
      </c>
      <c r="G53" s="10">
        <f t="shared" si="13"/>
        <v>617660.24</v>
      </c>
      <c r="H53" s="10">
        <f t="shared" si="13"/>
        <v>522145.77</v>
      </c>
      <c r="I53" s="10">
        <f>SUM(I54:I66)</f>
        <v>643115.89</v>
      </c>
      <c r="J53" s="10">
        <f t="shared" si="13"/>
        <v>170174.54</v>
      </c>
      <c r="K53" s="5">
        <f>SUM(K54:K66)</f>
        <v>4944363.379999999</v>
      </c>
      <c r="L53" s="9"/>
    </row>
    <row r="54" spans="1:11" ht="16.5" customHeight="1">
      <c r="A54" s="7" t="s">
        <v>60</v>
      </c>
      <c r="B54" s="8">
        <v>552565.93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552565.93</v>
      </c>
    </row>
    <row r="55" spans="1:11" ht="16.5" customHeight="1">
      <c r="A55" s="7" t="s">
        <v>61</v>
      </c>
      <c r="B55" s="8">
        <v>80239.76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80239.76</v>
      </c>
    </row>
    <row r="56" spans="1:11" ht="16.5" customHeight="1">
      <c r="A56" s="7" t="s">
        <v>4</v>
      </c>
      <c r="B56" s="6">
        <v>0</v>
      </c>
      <c r="C56" s="8">
        <v>625907.71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625907.71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792613.39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792613.39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426928.96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426928.96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513011.19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513011.19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617660.24</v>
      </c>
      <c r="H60" s="6">
        <v>0</v>
      </c>
      <c r="I60" s="6">
        <v>0</v>
      </c>
      <c r="J60" s="6">
        <v>0</v>
      </c>
      <c r="K60" s="5">
        <f t="shared" si="14"/>
        <v>617660.24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522145.77</v>
      </c>
      <c r="I61" s="6">
        <v>0</v>
      </c>
      <c r="J61" s="6">
        <v>0</v>
      </c>
      <c r="K61" s="5">
        <f t="shared" si="14"/>
        <v>522145.77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232422.08</v>
      </c>
      <c r="J63" s="6">
        <v>0</v>
      </c>
      <c r="K63" s="5">
        <f t="shared" si="14"/>
        <v>232422.08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410693.81</v>
      </c>
      <c r="J64" s="6">
        <v>0</v>
      </c>
      <c r="K64" s="5">
        <f t="shared" si="14"/>
        <v>410693.81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170174.54</v>
      </c>
      <c r="K65" s="5">
        <f t="shared" si="14"/>
        <v>170174.54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2020-10-08T19:12:55Z</dcterms:modified>
  <cp:category/>
  <cp:version/>
  <cp:contentType/>
  <cp:contentStatus/>
</cp:coreProperties>
</file>