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920" windowHeight="6915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<sst xmlns="http://schemas.openxmlformats.org/spreadsheetml/2006/main" count="80" uniqueCount="79">
  <si>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</si>
  <si>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</si>
  <si>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</si>
  <si>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</si>
  <si>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</si>
  <si>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</si>
  <si>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</si>
  <si>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</si>
  <si>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</si>
  <si>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</si>
  <si>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</si>
  <si>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</si>
  <si>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</si>
  <si>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</si>
  <si>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</si>
  <si>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</si>
  <si>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</si>
  <si>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</si>
  <si>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</si>
  <si>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</si>
  <si>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</si>
  <si>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</si>
  <si>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</si>
  <si>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</si>
  <si>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</si>
  <si>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</si>
  <si>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</si>
  <si>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</si>
  <si>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</si>
  <si>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</si>
  <si>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</si>
  <si>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</si>
  <si>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</si>
  <si>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</si>
  <si>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</si>
  <si>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</si>
  <si>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</si>
  <si>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</si>
  <si>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</si>
  <si>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</si>
  <si>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</si>
  <si>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</si>
  <si>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</si>
  <si>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</si>
  <si>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</si>
  <si>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</si>
  <si>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</si>
  <si>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</si>
  <si>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</si>
  <si>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</si>
  <si>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</si>
  <si>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</si>
  <si>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</si>
  <si>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</si>
  <si>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</si>
  <si>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</si>
  <si>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</si>
  <si>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</si>
  <si>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</si>
  <si>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</si>
  <si>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</si>
  <si>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</si>
  <si>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</si>
  <si>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</si>
  <si>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</si>
  <si>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</si>
  <si>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</si>
  <si>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</si>
  <si>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</si>
  <si>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</si>
  <si>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</si>
  <si>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</si>
  <si>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</si>
  <si>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</si>
  <si>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</si>
  <si>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23/10/20 - VENCIMENTO 30/10/20</t>
  </si>
  <si>
    <t>7.15. Consórcio KBPX</t>
  </si>
  <si>
    <t>5.3. Revisão de Remuneração pelo Transporte Coletivo ¹</t>
  </si>
  <si>
    <t>¹ Rede da madrugada e Arla de setembro. Aposentados de agosto e setembro.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</si>
</sst>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62675</v>
      </c>
      <c r="C7" s="10">
        <f>C8+C11</f>
        <v>79557</v>
      </c>
      <c r="D7" s="10">
        <f aca="true" t="shared" si="0" ref="D7:K7">D8+D11</f>
        <v>224557</v>
      </c>
      <c r="E7" s="10">
        <f t="shared" si="0"/>
        <v>202146</v>
      </c>
      <c r="F7" s="10">
        <f t="shared" si="0"/>
        <v>213262</v>
      </c>
      <c r="G7" s="10">
        <f t="shared" si="0"/>
        <v>103764</v>
      </c>
      <c r="H7" s="10">
        <f t="shared" si="0"/>
        <v>52490</v>
      </c>
      <c r="I7" s="10">
        <f t="shared" si="0"/>
        <v>97056</v>
      </c>
      <c r="J7" s="10">
        <f t="shared" si="0"/>
        <v>72247</v>
      </c>
      <c r="K7" s="10">
        <f t="shared" si="0"/>
        <v>161465</v>
      </c>
      <c r="L7" s="10">
        <f>SUM(B7:K7)</f>
        <v>1269219</v>
      </c>
      <c r="M7" s="11"/>
    </row>
    <row r="8" spans="1:13" ht="17.25" customHeight="1">
      <c r="A8" s="12" t="s">
        <v>18</v>
      </c>
      <c r="B8" s="13">
        <f>B9+B10</f>
        <v>4598</v>
      </c>
      <c r="C8" s="13">
        <f aca="true" t="shared" si="1" ref="C8:K8">C9+C10</f>
        <v>5704</v>
      </c>
      <c r="D8" s="13">
        <f t="shared" si="1"/>
        <v>16186</v>
      </c>
      <c r="E8" s="13">
        <f t="shared" si="1"/>
        <v>13630</v>
      </c>
      <c r="F8" s="13">
        <f t="shared" si="1"/>
        <v>13214</v>
      </c>
      <c r="G8" s="13">
        <f t="shared" si="1"/>
        <v>7669</v>
      </c>
      <c r="H8" s="13">
        <f t="shared" si="1"/>
        <v>3343</v>
      </c>
      <c r="I8" s="13">
        <f t="shared" si="1"/>
        <v>4952</v>
      </c>
      <c r="J8" s="13">
        <f t="shared" si="1"/>
        <v>4111</v>
      </c>
      <c r="K8" s="13">
        <f t="shared" si="1"/>
        <v>10236</v>
      </c>
      <c r="L8" s="13">
        <f>SUM(B8:K8)</f>
        <v>83643</v>
      </c>
      <c r="M8"/>
    </row>
    <row r="9" spans="1:13" ht="17.25" customHeight="1">
      <c r="A9" s="14" t="s">
        <v>19</v>
      </c>
      <c r="B9" s="15">
        <v>4597</v>
      </c>
      <c r="C9" s="15">
        <v>5704</v>
      </c>
      <c r="D9" s="15">
        <v>16186</v>
      </c>
      <c r="E9" s="15">
        <v>13630</v>
      </c>
      <c r="F9" s="15">
        <v>13214</v>
      </c>
      <c r="G9" s="15">
        <v>7669</v>
      </c>
      <c r="H9" s="15">
        <v>3342</v>
      </c>
      <c r="I9" s="15">
        <v>4952</v>
      </c>
      <c r="J9" s="15">
        <v>4111</v>
      </c>
      <c r="K9" s="15">
        <v>10236</v>
      </c>
      <c r="L9" s="13">
        <f>SUM(B9:K9)</f>
        <v>83641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58077</v>
      </c>
      <c r="C11" s="15">
        <v>73853</v>
      </c>
      <c r="D11" s="15">
        <v>208371</v>
      </c>
      <c r="E11" s="15">
        <v>188516</v>
      </c>
      <c r="F11" s="15">
        <v>200048</v>
      </c>
      <c r="G11" s="15">
        <v>96095</v>
      </c>
      <c r="H11" s="15">
        <v>49147</v>
      </c>
      <c r="I11" s="15">
        <v>92104</v>
      </c>
      <c r="J11" s="15">
        <v>68136</v>
      </c>
      <c r="K11" s="15">
        <v>151229</v>
      </c>
      <c r="L11" s="13">
        <f>SUM(B11:K11)</f>
        <v>1185576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1.302022901706537</v>
      </c>
      <c r="C15" s="22">
        <v>1.521228244532982</v>
      </c>
      <c r="D15" s="22">
        <v>1.493766771683116</v>
      </c>
      <c r="E15" s="22">
        <v>1.320614170071841</v>
      </c>
      <c r="F15" s="22">
        <v>1.509633303361929</v>
      </c>
      <c r="G15" s="22">
        <v>1.564497969584084</v>
      </c>
      <c r="H15" s="22">
        <v>1.552869263115891</v>
      </c>
      <c r="I15" s="22">
        <v>1.42126343274455</v>
      </c>
      <c r="J15" s="22">
        <v>1.798687249893402</v>
      </c>
      <c r="K15" s="22">
        <v>1.343659288744953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461295.51</v>
      </c>
      <c r="C17" s="25">
        <f aca="true" t="shared" si="2" ref="C17:K17">C18+C19+C20+C21+C22+C23+C24</f>
        <v>370707.75</v>
      </c>
      <c r="D17" s="25">
        <f t="shared" si="2"/>
        <v>1223675.7799999998</v>
      </c>
      <c r="E17" s="25">
        <f t="shared" si="2"/>
        <v>984625.01</v>
      </c>
      <c r="F17" s="25">
        <f t="shared" si="2"/>
        <v>1059791.9600000002</v>
      </c>
      <c r="G17" s="25">
        <f t="shared" si="2"/>
        <v>590635.18</v>
      </c>
      <c r="H17" s="25">
        <f t="shared" si="2"/>
        <v>326442.51999999996</v>
      </c>
      <c r="I17" s="25">
        <f t="shared" si="2"/>
        <v>451530.73000000004</v>
      </c>
      <c r="J17" s="25">
        <f t="shared" si="2"/>
        <v>464205.52999999997</v>
      </c>
      <c r="K17" s="25">
        <f t="shared" si="2"/>
        <v>629475.08</v>
      </c>
      <c r="L17" s="25">
        <f>L18+L19+L20+L21+L22+L23+L24</f>
        <v>6562385.05</v>
      </c>
      <c r="M17"/>
    </row>
    <row r="18" spans="1:13" ht="17.25" customHeight="1">
      <c r="A18" s="26" t="s">
        <v>24</v>
      </c>
      <c r="B18" s="33">
        <f aca="true" t="shared" si="3" ref="B18:K18">ROUND(B13*B7,2)</f>
        <v>360776.1</v>
      </c>
      <c r="C18" s="33">
        <f t="shared" si="3"/>
        <v>246753.99</v>
      </c>
      <c r="D18" s="33">
        <f t="shared" si="3"/>
        <v>829468.65</v>
      </c>
      <c r="E18" s="33">
        <f t="shared" si="3"/>
        <v>755136.6</v>
      </c>
      <c r="F18" s="33">
        <f t="shared" si="3"/>
        <v>705214.78</v>
      </c>
      <c r="G18" s="33">
        <f t="shared" si="3"/>
        <v>377047.25</v>
      </c>
      <c r="H18" s="33">
        <f t="shared" si="3"/>
        <v>210148.96</v>
      </c>
      <c r="I18" s="33">
        <f t="shared" si="3"/>
        <v>322740.32</v>
      </c>
      <c r="J18" s="33">
        <f t="shared" si="3"/>
        <v>258673.16</v>
      </c>
      <c r="K18" s="33">
        <f t="shared" si="3"/>
        <v>472010.63</v>
      </c>
      <c r="L18" s="33">
        <f aca="true" t="shared" si="4" ref="L18:L24">SUM(B18:K18)</f>
        <v>4537970.44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108962.64</v>
      </c>
      <c r="C19" s="33">
        <f t="shared" si="5"/>
        <v>128615.15</v>
      </c>
      <c r="D19" s="33">
        <f t="shared" si="5"/>
        <v>409564.06</v>
      </c>
      <c r="E19" s="33">
        <f t="shared" si="5"/>
        <v>242107.49</v>
      </c>
      <c r="F19" s="33">
        <f t="shared" si="5"/>
        <v>359400.94</v>
      </c>
      <c r="G19" s="33">
        <f t="shared" si="5"/>
        <v>212842.41</v>
      </c>
      <c r="H19" s="33">
        <f t="shared" si="5"/>
        <v>116184.9</v>
      </c>
      <c r="I19" s="33">
        <f t="shared" si="5"/>
        <v>135958.7</v>
      </c>
      <c r="J19" s="33">
        <f t="shared" si="5"/>
        <v>206598.95</v>
      </c>
      <c r="K19" s="33">
        <f t="shared" si="5"/>
        <v>162210.84</v>
      </c>
      <c r="L19" s="33">
        <f t="shared" si="4"/>
        <v>2082446.0799999998</v>
      </c>
      <c r="M19"/>
    </row>
    <row r="20" spans="1:13" ht="17.25" customHeight="1">
      <c r="A20" s="27" t="s">
        <v>26</v>
      </c>
      <c r="B20" s="33">
        <v>1580.77</v>
      </c>
      <c r="C20" s="33">
        <v>4876.37</v>
      </c>
      <c r="D20" s="33">
        <v>20336.47</v>
      </c>
      <c r="E20" s="33">
        <v>16537.26</v>
      </c>
      <c r="F20" s="33">
        <v>26131.6</v>
      </c>
      <c r="G20" s="33">
        <v>16478.17</v>
      </c>
      <c r="H20" s="33">
        <v>8577.35</v>
      </c>
      <c r="I20" s="33">
        <v>4537.15</v>
      </c>
      <c r="J20" s="33">
        <v>9710.34</v>
      </c>
      <c r="K20" s="33">
        <v>13353.61</v>
      </c>
      <c r="L20" s="33">
        <f t="shared" si="4"/>
        <v>122119.09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13238.599999999999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-232.26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-232.26</v>
      </c>
      <c r="M23"/>
    </row>
    <row r="24" spans="1:13" ht="17.25" customHeight="1">
      <c r="A24" s="27" t="s">
        <v>73</v>
      </c>
      <c r="B24" s="33">
        <v>-11115.6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-13029.3</v>
      </c>
      <c r="J24" s="33">
        <v>-13424.64</v>
      </c>
      <c r="K24" s="33">
        <v>-19423.86</v>
      </c>
      <c r="L24" s="33">
        <f t="shared" si="4"/>
        <v>-193156.89999999997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117042.86</v>
      </c>
      <c r="C27" s="33">
        <f t="shared" si="6"/>
        <v>120459.94</v>
      </c>
      <c r="D27" s="33">
        <f t="shared" si="6"/>
        <v>264198.48</v>
      </c>
      <c r="E27" s="33">
        <f t="shared" si="6"/>
        <v>460677.98999999993</v>
      </c>
      <c r="F27" s="33">
        <f t="shared" si="6"/>
        <v>56336.49</v>
      </c>
      <c r="G27" s="33">
        <f t="shared" si="6"/>
        <v>200179.83</v>
      </c>
      <c r="H27" s="33">
        <f t="shared" si="6"/>
        <v>56511.11</v>
      </c>
      <c r="I27" s="33">
        <f t="shared" si="6"/>
        <v>-7730.239999999998</v>
      </c>
      <c r="J27" s="33">
        <f t="shared" si="6"/>
        <v>289993.75</v>
      </c>
      <c r="K27" s="33">
        <f t="shared" si="6"/>
        <v>292813.51999999996</v>
      </c>
      <c r="L27" s="33">
        <f aca="true" t="shared" si="7" ref="L27:L33">SUM(B27:K27)</f>
        <v>1850483.73</v>
      </c>
      <c r="M27"/>
    </row>
    <row r="28" spans="1:13" ht="18.75" customHeight="1">
      <c r="A28" s="27" t="s">
        <v>30</v>
      </c>
      <c r="B28" s="33">
        <f>B29+B30+B31+B32</f>
        <v>-20226.8</v>
      </c>
      <c r="C28" s="33">
        <f aca="true" t="shared" si="8" ref="C28:K28">C29+C30+C31+C32</f>
        <v>-25097.6</v>
      </c>
      <c r="D28" s="33">
        <f t="shared" si="8"/>
        <v>-71218.4</v>
      </c>
      <c r="E28" s="33">
        <f t="shared" si="8"/>
        <v>-59972</v>
      </c>
      <c r="F28" s="33">
        <f t="shared" si="8"/>
        <v>-58141.6</v>
      </c>
      <c r="G28" s="33">
        <f t="shared" si="8"/>
        <v>-33743.6</v>
      </c>
      <c r="H28" s="33">
        <f t="shared" si="8"/>
        <v>-14704.8</v>
      </c>
      <c r="I28" s="33">
        <f t="shared" si="8"/>
        <v>-30635.87</v>
      </c>
      <c r="J28" s="33">
        <f t="shared" si="8"/>
        <v>-18088.4</v>
      </c>
      <c r="K28" s="33">
        <f t="shared" si="8"/>
        <v>-45038.4</v>
      </c>
      <c r="L28" s="33">
        <f t="shared" si="7"/>
        <v>-376867.47000000003</v>
      </c>
      <c r="M28"/>
    </row>
    <row r="29" spans="1:13" s="36" customFormat="1" ht="18.75" customHeight="1">
      <c r="A29" s="34" t="s">
        <v>57</v>
      </c>
      <c r="B29" s="33">
        <f>-ROUND((B9)*$E$3,2)</f>
        <v>-20226.8</v>
      </c>
      <c r="C29" s="33">
        <f aca="true" t="shared" si="9" ref="C29:K29">-ROUND((C9)*$E$3,2)</f>
        <v>-25097.6</v>
      </c>
      <c r="D29" s="33">
        <f t="shared" si="9"/>
        <v>-71218.4</v>
      </c>
      <c r="E29" s="33">
        <f t="shared" si="9"/>
        <v>-59972</v>
      </c>
      <c r="F29" s="33">
        <f t="shared" si="9"/>
        <v>-58141.6</v>
      </c>
      <c r="G29" s="33">
        <f t="shared" si="9"/>
        <v>-33743.6</v>
      </c>
      <c r="H29" s="33">
        <f t="shared" si="9"/>
        <v>-14704.8</v>
      </c>
      <c r="I29" s="33">
        <f t="shared" si="9"/>
        <v>-21788.8</v>
      </c>
      <c r="J29" s="33">
        <f t="shared" si="9"/>
        <v>-18088.4</v>
      </c>
      <c r="K29" s="33">
        <f t="shared" si="9"/>
        <v>-45038.4</v>
      </c>
      <c r="L29" s="33">
        <f t="shared" si="7"/>
        <v>-368020.4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-8847.07</v>
      </c>
      <c r="J32" s="17">
        <v>0</v>
      </c>
      <c r="K32" s="17">
        <v>0</v>
      </c>
      <c r="L32" s="33">
        <f t="shared" si="7"/>
        <v>-8847.07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176241.5</v>
      </c>
      <c r="C46" s="33">
        <v>145557.54</v>
      </c>
      <c r="D46" s="33">
        <v>335416.88</v>
      </c>
      <c r="E46" s="33">
        <v>529538.69</v>
      </c>
      <c r="F46" s="33">
        <v>114478.09</v>
      </c>
      <c r="G46" s="33">
        <v>233923.43</v>
      </c>
      <c r="H46" s="33">
        <v>86492.41</v>
      </c>
      <c r="I46" s="33">
        <v>22905.63</v>
      </c>
      <c r="J46" s="33">
        <v>308082.15</v>
      </c>
      <c r="K46" s="33">
        <v>337851.92</v>
      </c>
      <c r="L46" s="33">
        <f t="shared" si="11"/>
        <v>2290488.2399999998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578338.37</v>
      </c>
      <c r="C48" s="41">
        <f aca="true" t="shared" si="12" ref="C48:K48">IF(C17+C27+C40+C49&lt;0,0,C17+C27+C49)</f>
        <v>491167.69</v>
      </c>
      <c r="D48" s="41">
        <f t="shared" si="12"/>
        <v>1487874.2599999998</v>
      </c>
      <c r="E48" s="41">
        <f t="shared" si="12"/>
        <v>1445303</v>
      </c>
      <c r="F48" s="41">
        <f t="shared" si="12"/>
        <v>1116128.4500000002</v>
      </c>
      <c r="G48" s="41">
        <f t="shared" si="12"/>
        <v>790815.01</v>
      </c>
      <c r="H48" s="41">
        <f t="shared" si="12"/>
        <v>382953.62999999995</v>
      </c>
      <c r="I48" s="41">
        <f t="shared" si="12"/>
        <v>443800.49000000005</v>
      </c>
      <c r="J48" s="41">
        <f t="shared" si="12"/>
        <v>754199.28</v>
      </c>
      <c r="K48" s="41">
        <f t="shared" si="12"/>
        <v>922288.5999999999</v>
      </c>
      <c r="L48" s="42">
        <f>SUM(B48:K48)</f>
        <v>8412868.78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578338.38</v>
      </c>
      <c r="C54" s="41">
        <f aca="true" t="shared" si="14" ref="C54:J54">SUM(C55:C66)</f>
        <v>491167.69</v>
      </c>
      <c r="D54" s="41">
        <f t="shared" si="14"/>
        <v>1487874.25</v>
      </c>
      <c r="E54" s="41">
        <f t="shared" si="14"/>
        <v>1445303</v>
      </c>
      <c r="F54" s="41">
        <f t="shared" si="14"/>
        <v>1116128.45</v>
      </c>
      <c r="G54" s="41">
        <f t="shared" si="14"/>
        <v>790815</v>
      </c>
      <c r="H54" s="41">
        <f t="shared" si="14"/>
        <v>382953.64</v>
      </c>
      <c r="I54" s="41">
        <f>SUM(I55:I69)</f>
        <v>443800.49000000005</v>
      </c>
      <c r="J54" s="41">
        <f t="shared" si="14"/>
        <v>754199.28</v>
      </c>
      <c r="K54" s="41">
        <f>SUM(K55:K68)</f>
        <v>922288.61</v>
      </c>
      <c r="L54" s="46">
        <f>SUM(B54:K54)</f>
        <v>8412868.790000001</v>
      </c>
      <c r="M54" s="40"/>
    </row>
    <row r="55" spans="1:13" ht="18.75" customHeight="1">
      <c r="A55" s="47" t="s">
        <v>50</v>
      </c>
      <c r="B55" s="48">
        <v>578338.38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578338.38</v>
      </c>
      <c r="M55" s="40"/>
    </row>
    <row r="56" spans="1:12" ht="18.75" customHeight="1">
      <c r="A56" s="47" t="s">
        <v>60</v>
      </c>
      <c r="B56" s="17">
        <v>0</v>
      </c>
      <c r="C56" s="48">
        <v>437033.39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437033.39</v>
      </c>
    </row>
    <row r="57" spans="1:12" ht="18.75" customHeight="1">
      <c r="A57" s="47" t="s">
        <v>61</v>
      </c>
      <c r="B57" s="17">
        <v>0</v>
      </c>
      <c r="C57" s="48">
        <v>54134.3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54134.3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1487874.25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1487874.25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1445303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1445303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1116128.45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1116128.45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790815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790815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382953.64</v>
      </c>
      <c r="I62" s="17">
        <v>0</v>
      </c>
      <c r="J62" s="17">
        <v>0</v>
      </c>
      <c r="K62" s="17">
        <v>0</v>
      </c>
      <c r="L62" s="46">
        <f t="shared" si="15"/>
        <v>382953.64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754199.28</v>
      </c>
      <c r="K64" s="17">
        <v>0</v>
      </c>
      <c r="L64" s="46">
        <f t="shared" si="15"/>
        <v>754199.28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481427</v>
      </c>
      <c r="L65" s="46">
        <f t="shared" si="15"/>
        <v>481427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440861.61</v>
      </c>
      <c r="L66" s="46">
        <f t="shared" si="15"/>
        <v>440861.61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443800.49000000005</v>
      </c>
      <c r="J69" s="52">
        <v>0</v>
      </c>
      <c r="K69" s="52">
        <v>0</v>
      </c>
      <c r="L69" s="51">
        <f>SUM(B69:K69)</f>
        <v>443800.49000000005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5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2020-10-30T14:42:45Z</dcterms:modified>
  <cp:category/>
  <cp:version/>
  <cp:contentType/>
  <cp:contentStatus/>
</cp:coreProperties>
</file>