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<sst xmlns="http://schemas.openxmlformats.org/spreadsheetml/2006/main" count="79" uniqueCount="78">
  <si>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</si>
  <si>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</si>
  <si>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</si>
  <si>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</si>
  <si>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</si>
  <si>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</si>
  <si>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</si>
  <si>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</si>
  <si>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</si>
  <si>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</si>
  <si>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</si>
  <si>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</si>
  <si>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</si>
  <si>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</si>
  <si>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</si>
  <si>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</si>
  <si>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</si>
  <si>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</si>
  <si>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</si>
  <si>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</si>
  <si>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</si>
  <si>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</si>
  <si>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</si>
  <si>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</si>
  <si>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</si>
  <si>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</si>
  <si>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</si>
  <si>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</si>
  <si>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</si>
  <si>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</si>
  <si>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</si>
  <si>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</si>
  <si>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</si>
  <si>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</si>
  <si>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</si>
  <si>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</si>
  <si>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</si>
  <si>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</si>
  <si>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</si>
  <si>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</si>
  <si>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</si>
  <si>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</si>
  <si>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</si>
  <si>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</si>
  <si>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</si>
  <si>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</si>
  <si>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</si>
  <si>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</si>
  <si>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</si>
  <si>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</si>
  <si>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</si>
  <si>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</si>
  <si>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</si>
  <si>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</si>
  <si>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</si>
  <si>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</si>
  <si>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</si>
  <si>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</si>
  <si>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</si>
  <si>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</si>
  <si>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</si>
  <si>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</si>
  <si>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</si>
  <si>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</si>
  <si>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</si>
  <si>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</si>
  <si>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</si>
  <si>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</si>
  <si>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</si>
  <si>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</si>
  <si>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</si>
  <si>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</si>
  <si>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</si>
  <si>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</si>
  <si>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</si>
  <si>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</si>
  <si>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12/10/20 - VENCIMENTO 19/10/20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</si>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</sst>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44" fontId="33" fillId="0" borderId="14" xfId="46" applyFont="1" applyFill="1" applyBorder="1" applyAlignment="1">
      <alignment vertical="center"/>
    </xf>
    <xf numFmtId="0" fontId="46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5" t="s">
        <v>60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21">
      <c r="A2" s="56" t="s">
        <v>76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7" t="s">
        <v>1</v>
      </c>
      <c r="B4" s="58" t="s">
        <v>2</v>
      </c>
      <c r="C4" s="59"/>
      <c r="D4" s="59"/>
      <c r="E4" s="59"/>
      <c r="F4" s="59"/>
      <c r="G4" s="59"/>
      <c r="H4" s="59"/>
      <c r="I4" s="59"/>
      <c r="J4" s="59"/>
      <c r="K4" s="59"/>
      <c r="L4" s="60" t="s">
        <v>3</v>
      </c>
    </row>
    <row r="5" spans="1:12" ht="30" customHeight="1">
      <c r="A5" s="57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7"/>
    </row>
    <row r="6" spans="1:12" ht="18.75" customHeight="1">
      <c r="A6" s="57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7"/>
    </row>
    <row r="7" spans="1:13" ht="17.25" customHeight="1">
      <c r="A7" s="9" t="s">
        <v>17</v>
      </c>
      <c r="B7" s="10">
        <f>B8+B11</f>
        <v>18290</v>
      </c>
      <c r="C7" s="10">
        <f>C8+C11</f>
        <v>27107</v>
      </c>
      <c r="D7" s="10">
        <f aca="true" t="shared" si="0" ref="D7:K7">D8+D11</f>
        <v>74967</v>
      </c>
      <c r="E7" s="10">
        <f t="shared" si="0"/>
        <v>78025</v>
      </c>
      <c r="F7" s="10">
        <f t="shared" si="0"/>
        <v>78581</v>
      </c>
      <c r="G7" s="10">
        <f t="shared" si="0"/>
        <v>33052</v>
      </c>
      <c r="H7" s="10">
        <f t="shared" si="0"/>
        <v>16557</v>
      </c>
      <c r="I7" s="10">
        <f t="shared" si="0"/>
        <v>34400</v>
      </c>
      <c r="J7" s="10">
        <f t="shared" si="0"/>
        <v>19417</v>
      </c>
      <c r="K7" s="10">
        <f t="shared" si="0"/>
        <v>60585</v>
      </c>
      <c r="L7" s="10">
        <f>SUM(B7:K7)</f>
        <v>440981</v>
      </c>
      <c r="M7" s="11"/>
    </row>
    <row r="8" spans="1:13" ht="17.25" customHeight="1">
      <c r="A8" s="12" t="s">
        <v>18</v>
      </c>
      <c r="B8" s="13">
        <f>B9+B10</f>
        <v>1873</v>
      </c>
      <c r="C8" s="13">
        <f aca="true" t="shared" si="1" ref="C8:K8">C9+C10</f>
        <v>2712</v>
      </c>
      <c r="D8" s="13">
        <f t="shared" si="1"/>
        <v>7540</v>
      </c>
      <c r="E8" s="13">
        <f t="shared" si="1"/>
        <v>7709</v>
      </c>
      <c r="F8" s="13">
        <f t="shared" si="1"/>
        <v>7629</v>
      </c>
      <c r="G8" s="13">
        <f t="shared" si="1"/>
        <v>3224</v>
      </c>
      <c r="H8" s="13">
        <f t="shared" si="1"/>
        <v>1487</v>
      </c>
      <c r="I8" s="13">
        <f t="shared" si="1"/>
        <v>2438</v>
      </c>
      <c r="J8" s="13">
        <f t="shared" si="1"/>
        <v>1249</v>
      </c>
      <c r="K8" s="13">
        <f t="shared" si="1"/>
        <v>4617</v>
      </c>
      <c r="L8" s="13">
        <f>SUM(B8:K8)</f>
        <v>40478</v>
      </c>
      <c r="M8"/>
    </row>
    <row r="9" spans="1:13" ht="17.25" customHeight="1">
      <c r="A9" s="14" t="s">
        <v>19</v>
      </c>
      <c r="B9" s="15">
        <v>1873</v>
      </c>
      <c r="C9" s="15">
        <v>2712</v>
      </c>
      <c r="D9" s="15">
        <v>7540</v>
      </c>
      <c r="E9" s="15">
        <v>7709</v>
      </c>
      <c r="F9" s="15">
        <v>7629</v>
      </c>
      <c r="G9" s="15">
        <v>3224</v>
      </c>
      <c r="H9" s="15">
        <v>1487</v>
      </c>
      <c r="I9" s="15">
        <v>2438</v>
      </c>
      <c r="J9" s="15">
        <v>1249</v>
      </c>
      <c r="K9" s="15">
        <v>4617</v>
      </c>
      <c r="L9" s="13">
        <f>SUM(B9:K9)</f>
        <v>40478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0</v>
      </c>
      <c r="M10"/>
    </row>
    <row r="11" spans="1:13" ht="17.25" customHeight="1">
      <c r="A11" s="12" t="s">
        <v>21</v>
      </c>
      <c r="B11" s="15">
        <v>16417</v>
      </c>
      <c r="C11" s="15">
        <v>24395</v>
      </c>
      <c r="D11" s="15">
        <v>67427</v>
      </c>
      <c r="E11" s="15">
        <v>70316</v>
      </c>
      <c r="F11" s="15">
        <v>70952</v>
      </c>
      <c r="G11" s="15">
        <v>29828</v>
      </c>
      <c r="H11" s="15">
        <v>15070</v>
      </c>
      <c r="I11" s="15">
        <v>31962</v>
      </c>
      <c r="J11" s="15">
        <v>18168</v>
      </c>
      <c r="K11" s="15">
        <v>55968</v>
      </c>
      <c r="L11" s="13">
        <f>SUM(B11:K11)</f>
        <v>400503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1.43152427629011</v>
      </c>
      <c r="C15" s="22">
        <v>1.652625726052566</v>
      </c>
      <c r="D15" s="22">
        <v>1.690877537278411</v>
      </c>
      <c r="E15" s="22">
        <v>1.44068280659662</v>
      </c>
      <c r="F15" s="22">
        <v>1.635585873429503</v>
      </c>
      <c r="G15" s="22">
        <v>1.596698154961705</v>
      </c>
      <c r="H15" s="22">
        <v>1.755084262857027</v>
      </c>
      <c r="I15" s="22">
        <v>1.469683615224044</v>
      </c>
      <c r="J15" s="22">
        <v>2.053890962812893</v>
      </c>
      <c r="K15" s="22">
        <v>1.378111506568352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142231.83</v>
      </c>
      <c r="C17" s="25">
        <f aca="true" t="shared" si="2" ref="C17:K17">C18+C19+C20+C21+C22+C23+C24</f>
        <v>131095.17</v>
      </c>
      <c r="D17" s="25">
        <f t="shared" si="2"/>
        <v>445778.51</v>
      </c>
      <c r="E17" s="25">
        <f t="shared" si="2"/>
        <v>401487.76999999996</v>
      </c>
      <c r="F17" s="25">
        <f t="shared" si="2"/>
        <v>407953.94</v>
      </c>
      <c r="G17" s="25">
        <f t="shared" si="2"/>
        <v>184154.98</v>
      </c>
      <c r="H17" s="25">
        <f t="shared" si="2"/>
        <v>112840.90999999999</v>
      </c>
      <c r="I17" s="25">
        <f t="shared" si="2"/>
        <v>160407.35</v>
      </c>
      <c r="J17" s="25">
        <f t="shared" si="2"/>
        <v>137266.95</v>
      </c>
      <c r="K17" s="25">
        <f t="shared" si="2"/>
        <v>233361.25</v>
      </c>
      <c r="L17" s="25">
        <f>L18+L19+L20+L21+L22+L23+L24</f>
        <v>2356578.6600000006</v>
      </c>
      <c r="M17"/>
    </row>
    <row r="18" spans="1:13" ht="17.25" customHeight="1">
      <c r="A18" s="26" t="s">
        <v>24</v>
      </c>
      <c r="B18" s="33">
        <f aca="true" t="shared" si="3" ref="B18:K18">ROUND(B13*B7,2)</f>
        <v>105282.73</v>
      </c>
      <c r="C18" s="33">
        <f t="shared" si="3"/>
        <v>84075.07</v>
      </c>
      <c r="D18" s="33">
        <f t="shared" si="3"/>
        <v>276913.1</v>
      </c>
      <c r="E18" s="33">
        <f t="shared" si="3"/>
        <v>291470.19</v>
      </c>
      <c r="F18" s="33">
        <f t="shared" si="3"/>
        <v>259851.65</v>
      </c>
      <c r="G18" s="33">
        <f t="shared" si="3"/>
        <v>120101.05</v>
      </c>
      <c r="H18" s="33">
        <f t="shared" si="3"/>
        <v>66287.61</v>
      </c>
      <c r="I18" s="33">
        <f t="shared" si="3"/>
        <v>114390.32</v>
      </c>
      <c r="J18" s="33">
        <f t="shared" si="3"/>
        <v>69520.63</v>
      </c>
      <c r="K18" s="33">
        <f t="shared" si="3"/>
        <v>177108.13</v>
      </c>
      <c r="L18" s="33">
        <f aca="true" t="shared" si="4" ref="L18:L24">SUM(B18:K18)</f>
        <v>1565000.48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45432.05</v>
      </c>
      <c r="C19" s="33">
        <f t="shared" si="5"/>
        <v>54869.55</v>
      </c>
      <c r="D19" s="33">
        <f t="shared" si="5"/>
        <v>191313.04</v>
      </c>
      <c r="E19" s="33">
        <f t="shared" si="5"/>
        <v>128445.9</v>
      </c>
      <c r="F19" s="33">
        <f t="shared" si="5"/>
        <v>165158.04</v>
      </c>
      <c r="G19" s="33">
        <f t="shared" si="5"/>
        <v>71664.07</v>
      </c>
      <c r="H19" s="33">
        <f t="shared" si="5"/>
        <v>50052.73</v>
      </c>
      <c r="I19" s="33">
        <f t="shared" si="5"/>
        <v>53727.26</v>
      </c>
      <c r="J19" s="33">
        <f t="shared" si="5"/>
        <v>73267.16</v>
      </c>
      <c r="K19" s="33">
        <f t="shared" si="5"/>
        <v>66966.62</v>
      </c>
      <c r="L19" s="33">
        <f t="shared" si="4"/>
        <v>900896.4200000002</v>
      </c>
      <c r="M19"/>
    </row>
    <row r="20" spans="1:13" ht="17.25" customHeight="1">
      <c r="A20" s="27" t="s">
        <v>26</v>
      </c>
      <c r="B20" s="33">
        <v>1428.13</v>
      </c>
      <c r="C20" s="33">
        <v>3010.63</v>
      </c>
      <c r="D20" s="33">
        <v>13245.77</v>
      </c>
      <c r="E20" s="33">
        <v>10728.02</v>
      </c>
      <c r="F20" s="33">
        <v>13890.39</v>
      </c>
      <c r="G20" s="33">
        <v>8160.51</v>
      </c>
      <c r="H20" s="33">
        <v>4969.26</v>
      </c>
      <c r="I20" s="33">
        <v>3985.91</v>
      </c>
      <c r="J20" s="33">
        <v>5258</v>
      </c>
      <c r="K20" s="33">
        <v>7378.16</v>
      </c>
      <c r="L20" s="33">
        <f t="shared" si="4"/>
        <v>72054.78000000001</v>
      </c>
      <c r="M20"/>
    </row>
    <row r="21" spans="1:13" ht="17.25" customHeight="1">
      <c r="A21" s="27" t="s">
        <v>27</v>
      </c>
      <c r="B21" s="33">
        <v>1323.86</v>
      </c>
      <c r="C21" s="29">
        <v>0</v>
      </c>
      <c r="D21" s="29">
        <v>2647.72</v>
      </c>
      <c r="E21" s="29">
        <v>0</v>
      </c>
      <c r="F21" s="33">
        <v>1323.86</v>
      </c>
      <c r="G21" s="29">
        <v>0</v>
      </c>
      <c r="H21" s="33">
        <v>1323.86</v>
      </c>
      <c r="I21" s="29">
        <v>1323.86</v>
      </c>
      <c r="J21" s="29">
        <v>2647.72</v>
      </c>
      <c r="K21" s="29">
        <v>1323.86</v>
      </c>
      <c r="L21" s="33">
        <f t="shared" si="4"/>
        <v>11914.74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0</v>
      </c>
      <c r="M22"/>
    </row>
    <row r="23" spans="1:13" ht="17.25" customHeight="1">
      <c r="A23" s="27" t="s">
        <v>73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-119.65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-119.65</v>
      </c>
      <c r="M23"/>
    </row>
    <row r="24" spans="1:13" ht="17.25" customHeight="1">
      <c r="A24" s="27" t="s">
        <v>74</v>
      </c>
      <c r="B24" s="33">
        <v>-11234.94</v>
      </c>
      <c r="C24" s="33">
        <v>-10860.08</v>
      </c>
      <c r="D24" s="33">
        <v>-38341.12</v>
      </c>
      <c r="E24" s="33">
        <v>-29156.34</v>
      </c>
      <c r="F24" s="33">
        <v>-32270</v>
      </c>
      <c r="G24" s="33">
        <v>-15651</v>
      </c>
      <c r="H24" s="33">
        <v>-9792.55</v>
      </c>
      <c r="I24" s="33">
        <v>-13020</v>
      </c>
      <c r="J24" s="33">
        <v>-13426.56</v>
      </c>
      <c r="K24" s="33">
        <v>-19415.52</v>
      </c>
      <c r="L24" s="33">
        <f t="shared" si="4"/>
        <v>-193168.10999999996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-47213.03999999999</v>
      </c>
      <c r="C27" s="33">
        <f t="shared" si="6"/>
        <v>-11932.8</v>
      </c>
      <c r="D27" s="33">
        <f t="shared" si="6"/>
        <v>-33176</v>
      </c>
      <c r="E27" s="33">
        <f t="shared" si="6"/>
        <v>-42808.3</v>
      </c>
      <c r="F27" s="33">
        <f t="shared" si="6"/>
        <v>-33567.6</v>
      </c>
      <c r="G27" s="33">
        <f t="shared" si="6"/>
        <v>-14185.6</v>
      </c>
      <c r="H27" s="33">
        <f t="shared" si="6"/>
        <v>-21819.3</v>
      </c>
      <c r="I27" s="33">
        <f t="shared" si="6"/>
        <v>-10727.2</v>
      </c>
      <c r="J27" s="33">
        <f t="shared" si="6"/>
        <v>-5495.6</v>
      </c>
      <c r="K27" s="33">
        <f t="shared" si="6"/>
        <v>-20314.8</v>
      </c>
      <c r="L27" s="33">
        <f aca="true" t="shared" si="7" ref="L27:L33">SUM(B27:K27)</f>
        <v>-241240.24000000002</v>
      </c>
      <c r="M27"/>
    </row>
    <row r="28" spans="1:13" ht="18.75" customHeight="1">
      <c r="A28" s="27" t="s">
        <v>30</v>
      </c>
      <c r="B28" s="33">
        <f>B29+B30+B31+B32</f>
        <v>-8241.2</v>
      </c>
      <c r="C28" s="33">
        <f aca="true" t="shared" si="8" ref="C28:K28">C29+C30+C31+C32</f>
        <v>-11932.8</v>
      </c>
      <c r="D28" s="33">
        <f t="shared" si="8"/>
        <v>-33176</v>
      </c>
      <c r="E28" s="33">
        <f t="shared" si="8"/>
        <v>-33919.6</v>
      </c>
      <c r="F28" s="33">
        <f t="shared" si="8"/>
        <v>-33567.6</v>
      </c>
      <c r="G28" s="33">
        <f t="shared" si="8"/>
        <v>-14185.6</v>
      </c>
      <c r="H28" s="33">
        <f t="shared" si="8"/>
        <v>-6542.8</v>
      </c>
      <c r="I28" s="33">
        <f t="shared" si="8"/>
        <v>-10727.2</v>
      </c>
      <c r="J28" s="33">
        <f t="shared" si="8"/>
        <v>-5495.6</v>
      </c>
      <c r="K28" s="33">
        <f t="shared" si="8"/>
        <v>-20314.8</v>
      </c>
      <c r="L28" s="33">
        <f t="shared" si="7"/>
        <v>-178103.2</v>
      </c>
      <c r="M28"/>
    </row>
    <row r="29" spans="1:13" s="36" customFormat="1" ht="18.75" customHeight="1">
      <c r="A29" s="34" t="s">
        <v>58</v>
      </c>
      <c r="B29" s="33">
        <f>-ROUND((B9)*$E$3,2)</f>
        <v>-8241.2</v>
      </c>
      <c r="C29" s="33">
        <f aca="true" t="shared" si="9" ref="C29:K29">-ROUND((C9)*$E$3,2)</f>
        <v>-11932.8</v>
      </c>
      <c r="D29" s="33">
        <f t="shared" si="9"/>
        <v>-33176</v>
      </c>
      <c r="E29" s="33">
        <f t="shared" si="9"/>
        <v>-33919.6</v>
      </c>
      <c r="F29" s="33">
        <f t="shared" si="9"/>
        <v>-33567.6</v>
      </c>
      <c r="G29" s="33">
        <f t="shared" si="9"/>
        <v>-14185.6</v>
      </c>
      <c r="H29" s="33">
        <f t="shared" si="9"/>
        <v>-6542.8</v>
      </c>
      <c r="I29" s="33">
        <f t="shared" si="9"/>
        <v>-10727.2</v>
      </c>
      <c r="J29" s="33">
        <f t="shared" si="9"/>
        <v>-5495.6</v>
      </c>
      <c r="K29" s="33">
        <f t="shared" si="9"/>
        <v>-20314.8</v>
      </c>
      <c r="L29" s="33">
        <f t="shared" si="7"/>
        <v>-178103.2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0</v>
      </c>
      <c r="J31" s="17">
        <v>0</v>
      </c>
      <c r="K31" s="17">
        <v>0</v>
      </c>
      <c r="L31" s="33">
        <f t="shared" si="7"/>
        <v>0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0</v>
      </c>
      <c r="J32" s="17">
        <v>0</v>
      </c>
      <c r="K32" s="17">
        <v>0</v>
      </c>
      <c r="L32" s="33">
        <f t="shared" si="7"/>
        <v>0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-38971.84</v>
      </c>
      <c r="C33" s="38">
        <f t="shared" si="10"/>
        <v>0</v>
      </c>
      <c r="D33" s="38">
        <f t="shared" si="10"/>
        <v>0</v>
      </c>
      <c r="E33" s="38">
        <f t="shared" si="10"/>
        <v>-8888.7</v>
      </c>
      <c r="F33" s="38">
        <f t="shared" si="10"/>
        <v>0</v>
      </c>
      <c r="G33" s="38">
        <f t="shared" si="10"/>
        <v>0</v>
      </c>
      <c r="H33" s="38">
        <f t="shared" si="10"/>
        <v>-15276.5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-63137.03999999999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-38971.84</v>
      </c>
      <c r="C35" s="17">
        <v>0</v>
      </c>
      <c r="D35" s="17">
        <v>0</v>
      </c>
      <c r="E35" s="33">
        <v>-8888.7</v>
      </c>
      <c r="F35" s="28">
        <v>0</v>
      </c>
      <c r="G35" s="28">
        <v>0</v>
      </c>
      <c r="H35" s="33">
        <v>-15276.5</v>
      </c>
      <c r="I35" s="17">
        <v>0</v>
      </c>
      <c r="J35" s="28">
        <v>0</v>
      </c>
      <c r="K35" s="17">
        <v>0</v>
      </c>
      <c r="L35" s="33">
        <f>SUM(B35:K35)</f>
        <v>-63137.03999999999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95018.79</v>
      </c>
      <c r="C48" s="41">
        <f aca="true" t="shared" si="12" ref="C48:K48">IF(C17+C27+C40+C49&lt;0,0,C17+C27+C49)</f>
        <v>119162.37000000001</v>
      </c>
      <c r="D48" s="41">
        <f t="shared" si="12"/>
        <v>412602.51</v>
      </c>
      <c r="E48" s="41">
        <f t="shared" si="12"/>
        <v>358679.47</v>
      </c>
      <c r="F48" s="41">
        <f t="shared" si="12"/>
        <v>374386.34</v>
      </c>
      <c r="G48" s="41">
        <f t="shared" si="12"/>
        <v>0</v>
      </c>
      <c r="H48" s="41">
        <f t="shared" si="12"/>
        <v>91021.60999999999</v>
      </c>
      <c r="I48" s="41">
        <f t="shared" si="12"/>
        <v>149680.15</v>
      </c>
      <c r="J48" s="41">
        <f t="shared" si="12"/>
        <v>131771.35</v>
      </c>
      <c r="K48" s="41">
        <f t="shared" si="12"/>
        <v>213046.45</v>
      </c>
      <c r="L48" s="42">
        <f>SUM(B48:K48)</f>
        <v>1945369.0399999998</v>
      </c>
      <c r="M48" s="54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33">
        <v>-237040.4300000001</v>
      </c>
      <c r="H49" s="18">
        <v>0</v>
      </c>
      <c r="I49" s="18">
        <v>0</v>
      </c>
      <c r="J49" s="18">
        <v>0</v>
      </c>
      <c r="K49" s="18">
        <v>0</v>
      </c>
      <c r="L49" s="33">
        <f>SUM(C49:K49)</f>
        <v>-237040.4300000001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-67071.0500000001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33">
        <f>SUM(C50:K50)</f>
        <v>-67071.0500000001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95018.79</v>
      </c>
      <c r="C54" s="41">
        <f aca="true" t="shared" si="14" ref="C54:J54">SUM(C55:C66)</f>
        <v>119162.37999999999</v>
      </c>
      <c r="D54" s="41">
        <f t="shared" si="14"/>
        <v>412602.52</v>
      </c>
      <c r="E54" s="41">
        <f t="shared" si="14"/>
        <v>358679.47</v>
      </c>
      <c r="F54" s="41">
        <f t="shared" si="14"/>
        <v>374386.34</v>
      </c>
      <c r="G54" s="41">
        <f t="shared" si="14"/>
        <v>0</v>
      </c>
      <c r="H54" s="41">
        <f t="shared" si="14"/>
        <v>91021.6</v>
      </c>
      <c r="I54" s="41">
        <f>SUM(I55:I69)</f>
        <v>149680.15</v>
      </c>
      <c r="J54" s="41">
        <f t="shared" si="14"/>
        <v>131771.35</v>
      </c>
      <c r="K54" s="41">
        <f>SUM(K55:K68)</f>
        <v>213046.45</v>
      </c>
      <c r="L54" s="46">
        <f>SUM(B54:K54)</f>
        <v>1945369.05</v>
      </c>
      <c r="M54" s="40"/>
    </row>
    <row r="55" spans="1:13" ht="18.75" customHeight="1">
      <c r="A55" s="47" t="s">
        <v>51</v>
      </c>
      <c r="B55" s="48">
        <v>95018.79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95018.79</v>
      </c>
      <c r="M55" s="40"/>
    </row>
    <row r="56" spans="1:12" ht="18.75" customHeight="1">
      <c r="A56" s="47" t="s">
        <v>61</v>
      </c>
      <c r="B56" s="17">
        <v>0</v>
      </c>
      <c r="C56" s="48">
        <v>103933.43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103933.43</v>
      </c>
    </row>
    <row r="57" spans="1:12" ht="18.75" customHeight="1">
      <c r="A57" s="47" t="s">
        <v>62</v>
      </c>
      <c r="B57" s="17">
        <v>0</v>
      </c>
      <c r="C57" s="48">
        <v>15228.95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15228.95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412602.52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412602.52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358679.47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358679.47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374386.34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374386.34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0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91021.6</v>
      </c>
      <c r="I62" s="17">
        <v>0</v>
      </c>
      <c r="J62" s="17">
        <v>0</v>
      </c>
      <c r="K62" s="17">
        <v>0</v>
      </c>
      <c r="L62" s="46">
        <f t="shared" si="15"/>
        <v>91021.6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131771.35</v>
      </c>
      <c r="K64" s="17">
        <v>0</v>
      </c>
      <c r="L64" s="46">
        <f t="shared" si="15"/>
        <v>131771.35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98342.24</v>
      </c>
      <c r="L65" s="46">
        <f t="shared" si="15"/>
        <v>98342.24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114704.21</v>
      </c>
      <c r="L66" s="46">
        <f t="shared" si="15"/>
        <v>114704.21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2">
        <v>0</v>
      </c>
      <c r="C69" s="52">
        <v>0</v>
      </c>
      <c r="D69" s="52">
        <v>0</v>
      </c>
      <c r="E69" s="52">
        <v>0</v>
      </c>
      <c r="F69" s="52">
        <v>0</v>
      </c>
      <c r="G69" s="52">
        <v>0</v>
      </c>
      <c r="H69" s="52">
        <v>0</v>
      </c>
      <c r="I69" s="61">
        <v>149680.15</v>
      </c>
      <c r="J69" s="52">
        <v>0</v>
      </c>
      <c r="K69" s="52">
        <v>0</v>
      </c>
      <c r="L69" s="51">
        <f>SUM(B69:K69)</f>
        <v>149680.15</v>
      </c>
    </row>
    <row r="70" spans="1:12" ht="18" customHeight="1">
      <c r="A70" s="53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62"/>
      <c r="I71"/>
      <c r="K71"/>
    </row>
    <row r="72" spans="1:11" ht="14.25">
      <c r="A72" s="53"/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2020-10-16T20:12:33Z</dcterms:modified>
  <cp:category/>
  <cp:version/>
  <cp:contentType/>
  <cp:contentStatus/>
</cp:coreProperties>
</file>