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<sst xmlns="http://schemas.openxmlformats.org/spreadsheetml/2006/main" count="79" uniqueCount="76">
  <si>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</si>
  <si>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</si>
  <si>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</si>
  <si>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</si>
  <si>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</si>
  <si>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</si>
  <si>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</si>
  <si>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</si>
  <si>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</si>
  <si>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</si>
  <si>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</si>
  <si>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</si>
  <si>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</si>
  <si>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</si>
  <si>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</si>
  <si>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</si>
  <si>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</si>
  <si>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</si>
  <si>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</si>
  <si>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</si>
  <si>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</si>
  <si>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</si>
  <si>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</si>
  <si>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</si>
  <si>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</si>
  <si>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</si>
  <si>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</si>
  <si>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</si>
  <si>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</si>
  <si>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</si>
  <si>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</si>
  <si>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</si>
  <si>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</si>
  <si>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</si>
  <si>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</si>
  <si>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</si>
  <si>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</si>
  <si>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</si>
  <si>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</si>
  <si>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</si>
  <si>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</si>
  <si>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</si>
  <si>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</si>
  <si>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</si>
  <si>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</si>
  <si>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</si>
  <si>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</si>
  <si>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</si>
  <si>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</si>
  <si>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</si>
  <si>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</si>
  <si>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</si>
  <si>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</si>
  <si>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</si>
  <si>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</si>
  <si>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</si>
  <si>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</si>
  <si>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</si>
  <si>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</si>
  <si>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</si>
  <si>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</si>
  <si>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</si>
  <si>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</si>
  <si>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</si>
  <si>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</si>
  <si>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</si>
  <si>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</si>
  <si>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</si>
  <si>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</si>
  <si>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</si>
  <si>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</si>
  <si>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</si>
  <si>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</si>
  <si>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</si>
  <si>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</si>
  <si>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27/11/20 - VENCIMENTO 04/12/20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</si>
</sst>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319854</v>
      </c>
      <c r="C7" s="9">
        <f t="shared" si="0"/>
        <v>231112</v>
      </c>
      <c r="D7" s="9">
        <f t="shared" si="0"/>
        <v>254465</v>
      </c>
      <c r="E7" s="9">
        <f t="shared" si="0"/>
        <v>53663</v>
      </c>
      <c r="F7" s="9">
        <f t="shared" si="0"/>
        <v>184589</v>
      </c>
      <c r="G7" s="9">
        <f t="shared" si="0"/>
        <v>296769</v>
      </c>
      <c r="H7" s="9">
        <f t="shared" si="0"/>
        <v>44330</v>
      </c>
      <c r="I7" s="9">
        <f t="shared" si="0"/>
        <v>222778</v>
      </c>
      <c r="J7" s="9">
        <f t="shared" si="0"/>
        <v>207515</v>
      </c>
      <c r="K7" s="9">
        <f t="shared" si="0"/>
        <v>285625</v>
      </c>
      <c r="L7" s="9">
        <f t="shared" si="0"/>
        <v>220836</v>
      </c>
      <c r="M7" s="9">
        <f t="shared" si="0"/>
        <v>99619</v>
      </c>
      <c r="N7" s="9">
        <f t="shared" si="0"/>
        <v>64980</v>
      </c>
      <c r="O7" s="9">
        <f t="shared" si="0"/>
        <v>2486135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15171</v>
      </c>
      <c r="C8" s="11">
        <f t="shared" si="1"/>
        <v>14551</v>
      </c>
      <c r="D8" s="11">
        <f t="shared" si="1"/>
        <v>12419</v>
      </c>
      <c r="E8" s="11">
        <f t="shared" si="1"/>
        <v>2202</v>
      </c>
      <c r="F8" s="11">
        <f t="shared" si="1"/>
        <v>8385</v>
      </c>
      <c r="G8" s="11">
        <f t="shared" si="1"/>
        <v>14244</v>
      </c>
      <c r="H8" s="11">
        <f t="shared" si="1"/>
        <v>2883</v>
      </c>
      <c r="I8" s="11">
        <f t="shared" si="1"/>
        <v>15643</v>
      </c>
      <c r="J8" s="11">
        <f t="shared" si="1"/>
        <v>11182</v>
      </c>
      <c r="K8" s="11">
        <f t="shared" si="1"/>
        <v>10241</v>
      </c>
      <c r="L8" s="11">
        <f t="shared" si="1"/>
        <v>8679</v>
      </c>
      <c r="M8" s="11">
        <f t="shared" si="1"/>
        <v>4942</v>
      </c>
      <c r="N8" s="11">
        <f t="shared" si="1"/>
        <v>4096</v>
      </c>
      <c r="O8" s="11">
        <f t="shared" si="1"/>
        <v>124638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15171</v>
      </c>
      <c r="C9" s="11">
        <v>14551</v>
      </c>
      <c r="D9" s="11">
        <v>12419</v>
      </c>
      <c r="E9" s="11">
        <v>2202</v>
      </c>
      <c r="F9" s="11">
        <v>8385</v>
      </c>
      <c r="G9" s="11">
        <v>14244</v>
      </c>
      <c r="H9" s="11">
        <v>2878</v>
      </c>
      <c r="I9" s="11">
        <v>15642</v>
      </c>
      <c r="J9" s="11">
        <v>11182</v>
      </c>
      <c r="K9" s="11">
        <v>10229</v>
      </c>
      <c r="L9" s="11">
        <v>8678</v>
      </c>
      <c r="M9" s="11">
        <v>4937</v>
      </c>
      <c r="N9" s="11">
        <v>4096</v>
      </c>
      <c r="O9" s="11">
        <f>SUM(B9:N9)</f>
        <v>124614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1</v>
      </c>
      <c r="J10" s="13">
        <v>0</v>
      </c>
      <c r="K10" s="13">
        <v>12</v>
      </c>
      <c r="L10" s="13">
        <v>1</v>
      </c>
      <c r="M10" s="13">
        <v>5</v>
      </c>
      <c r="N10" s="13">
        <v>0</v>
      </c>
      <c r="O10" s="11">
        <f>SUM(B10:N10)</f>
        <v>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304683</v>
      </c>
      <c r="C11" s="13">
        <v>216561</v>
      </c>
      <c r="D11" s="13">
        <v>242046</v>
      </c>
      <c r="E11" s="13">
        <v>51461</v>
      </c>
      <c r="F11" s="13">
        <v>176204</v>
      </c>
      <c r="G11" s="13">
        <v>282525</v>
      </c>
      <c r="H11" s="13">
        <v>41447</v>
      </c>
      <c r="I11" s="13">
        <v>207135</v>
      </c>
      <c r="J11" s="13">
        <v>196333</v>
      </c>
      <c r="K11" s="13">
        <v>275384</v>
      </c>
      <c r="L11" s="13">
        <v>212157</v>
      </c>
      <c r="M11" s="13">
        <v>94677</v>
      </c>
      <c r="N11" s="13">
        <v>60884</v>
      </c>
      <c r="O11" s="11">
        <f>SUM(B11:N11)</f>
        <v>2361497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1.303021315681954</v>
      </c>
      <c r="C15" s="19">
        <v>1.336738596148986</v>
      </c>
      <c r="D15" s="19">
        <v>1.293906446701122</v>
      </c>
      <c r="E15" s="19">
        <v>0.91095691165298</v>
      </c>
      <c r="F15" s="19">
        <v>1.575394258564724</v>
      </c>
      <c r="G15" s="19">
        <v>1.629832020752179</v>
      </c>
      <c r="H15" s="19">
        <v>1.75457707466134</v>
      </c>
      <c r="I15" s="19">
        <v>1.356743568578419</v>
      </c>
      <c r="J15" s="19">
        <v>1.333798254676328</v>
      </c>
      <c r="K15" s="19">
        <v>1.295459356061889</v>
      </c>
      <c r="L15" s="19">
        <v>1.35894657123744</v>
      </c>
      <c r="M15" s="19">
        <v>1.413636724929153</v>
      </c>
      <c r="N15" s="19">
        <v>1.392252775832434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970857.5999999999</v>
      </c>
      <c r="C17" s="24">
        <f aca="true" t="shared" si="2" ref="C17:N17">C18+C19+C20+C21+C22+C23+C24+C25</f>
        <v>734599.0399999999</v>
      </c>
      <c r="D17" s="24">
        <f t="shared" si="2"/>
        <v>677802.89</v>
      </c>
      <c r="E17" s="24">
        <f t="shared" si="2"/>
        <v>173773.82</v>
      </c>
      <c r="F17" s="24">
        <f t="shared" si="2"/>
        <v>681065.04</v>
      </c>
      <c r="G17" s="24">
        <f t="shared" si="2"/>
        <v>937354.82</v>
      </c>
      <c r="H17" s="24">
        <f t="shared" si="2"/>
        <v>196156.50999999998</v>
      </c>
      <c r="I17" s="24">
        <f t="shared" si="2"/>
        <v>713696.82</v>
      </c>
      <c r="J17" s="24">
        <f t="shared" si="2"/>
        <v>649879.4900000001</v>
      </c>
      <c r="K17" s="24">
        <f t="shared" si="2"/>
        <v>838256.86</v>
      </c>
      <c r="L17" s="24">
        <f t="shared" si="2"/>
        <v>776516.08</v>
      </c>
      <c r="M17" s="24">
        <f t="shared" si="2"/>
        <v>422990.83999999997</v>
      </c>
      <c r="N17" s="24">
        <f t="shared" si="2"/>
        <v>239770.15</v>
      </c>
      <c r="O17" s="24">
        <f>O18+O19+O20+O21+O22+O23+O24+O25</f>
        <v>8012719.960000001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714617.81</v>
      </c>
      <c r="C18" s="30">
        <f t="shared" si="3"/>
        <v>533290.94</v>
      </c>
      <c r="D18" s="30">
        <f t="shared" si="3"/>
        <v>514833.59</v>
      </c>
      <c r="E18" s="30">
        <f t="shared" si="3"/>
        <v>185733.01</v>
      </c>
      <c r="F18" s="30">
        <f t="shared" si="3"/>
        <v>432713.53</v>
      </c>
      <c r="G18" s="30">
        <f t="shared" si="3"/>
        <v>571903.54</v>
      </c>
      <c r="H18" s="30">
        <f t="shared" si="3"/>
        <v>114544.29</v>
      </c>
      <c r="I18" s="30">
        <f t="shared" si="3"/>
        <v>509983.4</v>
      </c>
      <c r="J18" s="30">
        <f t="shared" si="3"/>
        <v>478135.31</v>
      </c>
      <c r="K18" s="30">
        <f t="shared" si="3"/>
        <v>622491.13</v>
      </c>
      <c r="L18" s="30">
        <f t="shared" si="3"/>
        <v>547761.61</v>
      </c>
      <c r="M18" s="30">
        <f t="shared" si="3"/>
        <v>285458.24</v>
      </c>
      <c r="N18" s="30">
        <f t="shared" si="3"/>
        <v>168272.21</v>
      </c>
      <c r="O18" s="30">
        <f aca="true" t="shared" si="4" ref="O18:O25">SUM(B18:N18)</f>
        <v>5679738.61</v>
      </c>
    </row>
    <row r="19" spans="1:23" ht="18.75" customHeight="1">
      <c r="A19" s="26" t="s">
        <v>35</v>
      </c>
      <c r="B19" s="30">
        <f>IF(B15&lt;&gt;0,ROUND((B15-1)*B18,2),0)</f>
        <v>216544.43</v>
      </c>
      <c r="C19" s="30">
        <f aca="true" t="shared" si="5" ref="C19:N19">IF(C15&lt;&gt;0,ROUND((C15-1)*C18,2),0)</f>
        <v>179579.64</v>
      </c>
      <c r="D19" s="30">
        <f t="shared" si="5"/>
        <v>151312.91</v>
      </c>
      <c r="E19" s="30">
        <f t="shared" si="5"/>
        <v>-16538.24</v>
      </c>
      <c r="F19" s="30">
        <f t="shared" si="5"/>
        <v>248980.88</v>
      </c>
      <c r="G19" s="30">
        <f t="shared" si="5"/>
        <v>360203.16</v>
      </c>
      <c r="H19" s="30">
        <f t="shared" si="5"/>
        <v>86432.5</v>
      </c>
      <c r="I19" s="30">
        <f t="shared" si="5"/>
        <v>181933.3</v>
      </c>
      <c r="J19" s="30">
        <f t="shared" si="5"/>
        <v>159600.73</v>
      </c>
      <c r="K19" s="30">
        <f t="shared" si="5"/>
        <v>183920.83</v>
      </c>
      <c r="L19" s="30">
        <f t="shared" si="5"/>
        <v>196617.15</v>
      </c>
      <c r="M19" s="30">
        <f t="shared" si="5"/>
        <v>118076.01</v>
      </c>
      <c r="N19" s="30">
        <f t="shared" si="5"/>
        <v>66005.24</v>
      </c>
      <c r="O19" s="30">
        <f t="shared" si="4"/>
        <v>2132668.54</v>
      </c>
      <c r="W19" s="62"/>
    </row>
    <row r="20" spans="1:15" ht="18.75" customHeight="1">
      <c r="A20" s="26" t="s">
        <v>36</v>
      </c>
      <c r="B20" s="30">
        <v>35833.45</v>
      </c>
      <c r="C20" s="30">
        <v>25833.96</v>
      </c>
      <c r="D20" s="30">
        <v>16482.5</v>
      </c>
      <c r="E20" s="30">
        <v>6186.05</v>
      </c>
      <c r="F20" s="30">
        <v>14732.36</v>
      </c>
      <c r="G20" s="30">
        <v>22810.75</v>
      </c>
      <c r="H20" s="30">
        <v>4018.44</v>
      </c>
      <c r="I20" s="30">
        <v>15119.49</v>
      </c>
      <c r="J20" s="30">
        <v>22027.9</v>
      </c>
      <c r="K20" s="30">
        <v>32381.33</v>
      </c>
      <c r="L20" s="30">
        <v>30605.16</v>
      </c>
      <c r="M20" s="30">
        <v>11831.07</v>
      </c>
      <c r="N20" s="30">
        <v>7574.62</v>
      </c>
      <c r="O20" s="30">
        <f t="shared" si="4"/>
        <v>245437.08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1367.99</v>
      </c>
      <c r="J21" s="30">
        <v>1367.99</v>
      </c>
      <c r="K21" s="30">
        <v>1367.99</v>
      </c>
      <c r="L21" s="30">
        <v>1367.99</v>
      </c>
      <c r="M21" s="30">
        <v>1367.99</v>
      </c>
      <c r="N21" s="30">
        <v>1367.99</v>
      </c>
      <c r="O21" s="30">
        <f t="shared" si="4"/>
        <v>17783.870000000003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-236.79</v>
      </c>
      <c r="C23" s="30">
        <v>-388.15</v>
      </c>
      <c r="D23" s="30">
        <v>-2372.1</v>
      </c>
      <c r="E23" s="30">
        <v>-445.62</v>
      </c>
      <c r="F23" s="30">
        <v>-804.7</v>
      </c>
      <c r="G23" s="30">
        <v>-520.98</v>
      </c>
      <c r="H23" s="30">
        <v>-841.7</v>
      </c>
      <c r="I23" s="30">
        <v>-236.1</v>
      </c>
      <c r="J23" s="30">
        <v>-3509.88</v>
      </c>
      <c r="K23" s="30">
        <v>-281.32</v>
      </c>
      <c r="L23" s="30">
        <v>-863.17</v>
      </c>
      <c r="M23" s="30">
        <v>-423.78</v>
      </c>
      <c r="N23" s="30">
        <v>0</v>
      </c>
      <c r="O23" s="30">
        <f t="shared" si="4"/>
        <v>-10924.29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-44979</v>
      </c>
      <c r="C24" s="30">
        <v>-32961.24</v>
      </c>
      <c r="D24" s="30">
        <v>-30667.5</v>
      </c>
      <c r="E24" s="30">
        <v>-8006.22</v>
      </c>
      <c r="F24" s="30">
        <v>-31121.37</v>
      </c>
      <c r="G24" s="30">
        <v>-40696.6</v>
      </c>
      <c r="H24" s="30">
        <v>-7997.02</v>
      </c>
      <c r="I24" s="30">
        <v>-31006.8</v>
      </c>
      <c r="J24" s="30">
        <v>-29622.6</v>
      </c>
      <c r="K24" s="30">
        <v>-37401.36</v>
      </c>
      <c r="L24" s="30">
        <v>-34671.24</v>
      </c>
      <c r="M24" s="30">
        <v>-18708.69</v>
      </c>
      <c r="N24" s="30">
        <v>-10834.5</v>
      </c>
      <c r="O24" s="30">
        <f t="shared" si="4"/>
        <v>-358674.13999999996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46341.72</v>
      </c>
      <c r="C25" s="30">
        <v>26507.91</v>
      </c>
      <c r="D25" s="30">
        <v>26845.5</v>
      </c>
      <c r="E25" s="30">
        <v>6844.84</v>
      </c>
      <c r="F25" s="30">
        <v>15196.35</v>
      </c>
      <c r="G25" s="30">
        <v>22286.96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35698.58</v>
      </c>
      <c r="M25" s="30">
        <v>25390</v>
      </c>
      <c r="N25" s="30">
        <v>7384.59</v>
      </c>
      <c r="O25" s="30">
        <f t="shared" si="4"/>
        <v>306690.29000000004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-66752.4</v>
      </c>
      <c r="C27" s="30">
        <f>+C28+C30+C41+C42+C45-C46</f>
        <v>-64024.4</v>
      </c>
      <c r="D27" s="30">
        <f t="shared" si="6"/>
        <v>-54643.6</v>
      </c>
      <c r="E27" s="30">
        <f t="shared" si="6"/>
        <v>-9688.8</v>
      </c>
      <c r="F27" s="30">
        <f t="shared" si="6"/>
        <v>-36894</v>
      </c>
      <c r="G27" s="30">
        <f t="shared" si="6"/>
        <v>-62673.6</v>
      </c>
      <c r="H27" s="30">
        <f t="shared" si="6"/>
        <v>-196156.51</v>
      </c>
      <c r="I27" s="30">
        <f t="shared" si="6"/>
        <v>-68824.8</v>
      </c>
      <c r="J27" s="30">
        <f t="shared" si="6"/>
        <v>-49200.8</v>
      </c>
      <c r="K27" s="30">
        <f t="shared" si="6"/>
        <v>-45007.6</v>
      </c>
      <c r="L27" s="30">
        <f t="shared" si="6"/>
        <v>-38183.2</v>
      </c>
      <c r="M27" s="30">
        <f t="shared" si="6"/>
        <v>-21722.8</v>
      </c>
      <c r="N27" s="30">
        <f t="shared" si="6"/>
        <v>-18022.4</v>
      </c>
      <c r="O27" s="30">
        <f t="shared" si="6"/>
        <v>-731794.9099999999</v>
      </c>
    </row>
    <row r="28" spans="1:15" ht="18.75" customHeight="1">
      <c r="A28" s="26" t="s">
        <v>40</v>
      </c>
      <c r="B28" s="31">
        <f>+B29</f>
        <v>-66752.4</v>
      </c>
      <c r="C28" s="31">
        <f>+C29</f>
        <v>-64024.4</v>
      </c>
      <c r="D28" s="31">
        <f aca="true" t="shared" si="7" ref="D28:O28">+D29</f>
        <v>-54643.6</v>
      </c>
      <c r="E28" s="31">
        <f t="shared" si="7"/>
        <v>-9688.8</v>
      </c>
      <c r="F28" s="31">
        <f t="shared" si="7"/>
        <v>-36894</v>
      </c>
      <c r="G28" s="31">
        <f t="shared" si="7"/>
        <v>-62673.6</v>
      </c>
      <c r="H28" s="31">
        <f t="shared" si="7"/>
        <v>-12663.2</v>
      </c>
      <c r="I28" s="31">
        <f t="shared" si="7"/>
        <v>-68824.8</v>
      </c>
      <c r="J28" s="31">
        <f t="shared" si="7"/>
        <v>-49200.8</v>
      </c>
      <c r="K28" s="31">
        <f t="shared" si="7"/>
        <v>-45007.6</v>
      </c>
      <c r="L28" s="31">
        <f t="shared" si="7"/>
        <v>-38183.2</v>
      </c>
      <c r="M28" s="31">
        <f t="shared" si="7"/>
        <v>-21722.8</v>
      </c>
      <c r="N28" s="31">
        <f t="shared" si="7"/>
        <v>-18022.4</v>
      </c>
      <c r="O28" s="31">
        <f t="shared" si="7"/>
        <v>-548301.6</v>
      </c>
    </row>
    <row r="29" spans="1:26" ht="18.75" customHeight="1">
      <c r="A29" s="27" t="s">
        <v>41</v>
      </c>
      <c r="B29" s="16">
        <f>ROUND((-B9)*$G$3,2)</f>
        <v>-66752.4</v>
      </c>
      <c r="C29" s="16">
        <f aca="true" t="shared" si="8" ref="C29:N29">ROUND((-C9)*$G$3,2)</f>
        <v>-64024.4</v>
      </c>
      <c r="D29" s="16">
        <f t="shared" si="8"/>
        <v>-54643.6</v>
      </c>
      <c r="E29" s="16">
        <f t="shared" si="8"/>
        <v>-9688.8</v>
      </c>
      <c r="F29" s="16">
        <f t="shared" si="8"/>
        <v>-36894</v>
      </c>
      <c r="G29" s="16">
        <f t="shared" si="8"/>
        <v>-62673.6</v>
      </c>
      <c r="H29" s="16">
        <f t="shared" si="8"/>
        <v>-12663.2</v>
      </c>
      <c r="I29" s="16">
        <f t="shared" si="8"/>
        <v>-68824.8</v>
      </c>
      <c r="J29" s="16">
        <f t="shared" si="8"/>
        <v>-49200.8</v>
      </c>
      <c r="K29" s="16">
        <f t="shared" si="8"/>
        <v>-45007.6</v>
      </c>
      <c r="L29" s="16">
        <f t="shared" si="8"/>
        <v>-38183.2</v>
      </c>
      <c r="M29" s="16">
        <f t="shared" si="8"/>
        <v>-21722.8</v>
      </c>
      <c r="N29" s="16">
        <f t="shared" si="8"/>
        <v>-18022.4</v>
      </c>
      <c r="O29" s="32">
        <f aca="true" t="shared" si="9" ref="O29:O46">SUM(B29:N29)</f>
        <v>-548301.6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-294000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-294000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-294000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-294000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904105.1999999998</v>
      </c>
      <c r="C44" s="36">
        <f t="shared" si="11"/>
        <v>670574.6399999999</v>
      </c>
      <c r="D44" s="36">
        <f t="shared" si="11"/>
        <v>623159.29</v>
      </c>
      <c r="E44" s="36">
        <f t="shared" si="11"/>
        <v>164085.02000000002</v>
      </c>
      <c r="F44" s="36">
        <f t="shared" si="11"/>
        <v>644171.04</v>
      </c>
      <c r="G44" s="36">
        <f t="shared" si="11"/>
        <v>874681.22</v>
      </c>
      <c r="H44" s="36">
        <f t="shared" si="11"/>
        <v>0</v>
      </c>
      <c r="I44" s="36">
        <f t="shared" si="11"/>
        <v>644872.0199999999</v>
      </c>
      <c r="J44" s="36">
        <f t="shared" si="11"/>
        <v>600678.6900000001</v>
      </c>
      <c r="K44" s="36">
        <f t="shared" si="11"/>
        <v>793249.26</v>
      </c>
      <c r="L44" s="36">
        <f t="shared" si="11"/>
        <v>738332.88</v>
      </c>
      <c r="M44" s="36">
        <f t="shared" si="11"/>
        <v>401268.04</v>
      </c>
      <c r="N44" s="36">
        <f t="shared" si="11"/>
        <v>221747.75</v>
      </c>
      <c r="O44" s="36">
        <f>SUM(B44:N44)</f>
        <v>7280925.05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-110506.69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-110506.69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58</v>
      </c>
      <c r="B50" s="51">
        <f aca="true" t="shared" si="12" ref="B50:O50">SUM(B51:B61)</f>
        <v>904105.2</v>
      </c>
      <c r="C50" s="51">
        <f t="shared" si="12"/>
        <v>670574.64</v>
      </c>
      <c r="D50" s="51">
        <f t="shared" si="12"/>
        <v>623159.29</v>
      </c>
      <c r="E50" s="51">
        <f t="shared" si="12"/>
        <v>164085.02</v>
      </c>
      <c r="F50" s="51">
        <f t="shared" si="12"/>
        <v>644171.05</v>
      </c>
      <c r="G50" s="51">
        <f t="shared" si="12"/>
        <v>874681.22</v>
      </c>
      <c r="H50" s="51">
        <f t="shared" si="12"/>
        <v>0</v>
      </c>
      <c r="I50" s="51">
        <f t="shared" si="12"/>
        <v>644872.01</v>
      </c>
      <c r="J50" s="51">
        <f t="shared" si="12"/>
        <v>600678.69</v>
      </c>
      <c r="K50" s="51">
        <f t="shared" si="12"/>
        <v>793249.25</v>
      </c>
      <c r="L50" s="51">
        <f t="shared" si="12"/>
        <v>738332.89</v>
      </c>
      <c r="M50" s="51">
        <f t="shared" si="12"/>
        <v>401268.05</v>
      </c>
      <c r="N50" s="51">
        <f t="shared" si="12"/>
        <v>221747.75</v>
      </c>
      <c r="O50" s="36">
        <f t="shared" si="12"/>
        <v>7280925.06</v>
      </c>
      <c r="Q50" s="43"/>
    </row>
    <row r="51" spans="1:18" ht="18.75" customHeight="1">
      <c r="A51" s="26" t="s">
        <v>59</v>
      </c>
      <c r="B51" s="51">
        <v>741130.14</v>
      </c>
      <c r="C51" s="51">
        <v>490235.96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1231366.1</v>
      </c>
      <c r="P51"/>
      <c r="Q51"/>
      <c r="R51" s="43"/>
    </row>
    <row r="52" spans="1:16" ht="18.75" customHeight="1">
      <c r="A52" s="26" t="s">
        <v>60</v>
      </c>
      <c r="B52" s="51">
        <v>162975.06</v>
      </c>
      <c r="C52" s="51">
        <v>180338.68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343313.74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623159.29</v>
      </c>
      <c r="E53" s="52">
        <v>0</v>
      </c>
      <c r="F53" s="52">
        <v>0</v>
      </c>
      <c r="G53" s="52">
        <v>0</v>
      </c>
      <c r="H53" s="51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623159.29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164085.02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164085.02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644171.05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644171.05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874681.22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874681.22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644872.01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644872.01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600678.69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600678.69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793249.25</v>
      </c>
      <c r="L59" s="31">
        <v>738332.89</v>
      </c>
      <c r="M59" s="52">
        <v>0</v>
      </c>
      <c r="N59" s="52">
        <v>0</v>
      </c>
      <c r="O59" s="36">
        <f t="shared" si="13"/>
        <v>1531582.1400000001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401268.05</v>
      </c>
      <c r="N60" s="52">
        <v>0</v>
      </c>
      <c r="O60" s="36">
        <f t="shared" si="13"/>
        <v>401268.05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221747.75</v>
      </c>
      <c r="O61" s="55">
        <f t="shared" si="13"/>
        <v>221747.75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2020-12-08T19:39:44Z</dcterms:modified>
  <cp:category/>
  <cp:version/>
  <cp:contentType/>
  <cp:contentStatus/>
</cp:coreProperties>
</file>