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<sst xmlns="http://schemas.openxmlformats.org/spreadsheetml/2006/main" count="79" uniqueCount="76">
  <si>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</si>
  <si>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</si>
  <si>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</si>
  <si>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</si>
  <si>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</si>
  <si>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</si>
  <si>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</si>
  <si>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</si>
  <si>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</si>
  <si>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</si>
  <si>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</si>
  <si>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</si>
  <si>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</si>
  <si>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</si>
  <si>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</si>
  <si>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</si>
  <si>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</si>
  <si>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</si>
  <si>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</si>
  <si>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</si>
  <si>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</si>
  <si>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</si>
  <si>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</si>
  <si>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</si>
  <si>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</si>
  <si>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</si>
  <si>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</si>
  <si>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</si>
  <si>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</si>
  <si>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</si>
  <si>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</si>
  <si>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</si>
  <si>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</si>
  <si>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</si>
  <si>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</si>
  <si>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</si>
  <si>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</si>
  <si>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</si>
  <si>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</si>
  <si>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</si>
  <si>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</si>
  <si>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</si>
  <si>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</si>
  <si>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</si>
  <si>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</si>
  <si>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</si>
  <si>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</si>
  <si>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</si>
  <si>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</si>
  <si>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</si>
  <si>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</si>
  <si>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</si>
  <si>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</si>
  <si>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</si>
  <si>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</si>
  <si>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</si>
  <si>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</si>
  <si>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</si>
  <si>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</si>
  <si>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</si>
  <si>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</si>
  <si>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</si>
  <si>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</si>
  <si>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</si>
  <si>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</si>
  <si>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</si>
  <si>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</si>
  <si>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</si>
  <si>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</si>
  <si>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</si>
  <si>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</si>
  <si>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</si>
  <si>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</si>
  <si>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25/11/20 - VENCIMENTO 02/12/20</t>
  </si>
  <si>
    <t>5.3. Revisão de Remuneração pelo Transporte Coletivo (1)</t>
  </si>
  <si>
    <t>Nota: (1) Revisão de acordo com a protaria SMT.GAB 081 e 087/20, dia 02/07/20.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</si>
</sst>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309743</v>
      </c>
      <c r="C7" s="9">
        <f t="shared" si="0"/>
        <v>225441</v>
      </c>
      <c r="D7" s="9">
        <f t="shared" si="0"/>
        <v>247168</v>
      </c>
      <c r="E7" s="9">
        <f t="shared" si="0"/>
        <v>50834</v>
      </c>
      <c r="F7" s="9">
        <f t="shared" si="0"/>
        <v>171234</v>
      </c>
      <c r="G7" s="9">
        <f t="shared" si="0"/>
        <v>276835</v>
      </c>
      <c r="H7" s="9">
        <f t="shared" si="0"/>
        <v>44072</v>
      </c>
      <c r="I7" s="9">
        <f t="shared" si="0"/>
        <v>217713</v>
      </c>
      <c r="J7" s="9">
        <f t="shared" si="0"/>
        <v>199477</v>
      </c>
      <c r="K7" s="9">
        <f t="shared" si="0"/>
        <v>279482</v>
      </c>
      <c r="L7" s="9">
        <f t="shared" si="0"/>
        <v>214252</v>
      </c>
      <c r="M7" s="9">
        <f t="shared" si="0"/>
        <v>96240</v>
      </c>
      <c r="N7" s="9">
        <f t="shared" si="0"/>
        <v>62434</v>
      </c>
      <c r="O7" s="9">
        <f t="shared" si="0"/>
        <v>2394925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13029</v>
      </c>
      <c r="C8" s="11">
        <f t="shared" si="1"/>
        <v>12422</v>
      </c>
      <c r="D8" s="11">
        <f t="shared" si="1"/>
        <v>10486</v>
      </c>
      <c r="E8" s="11">
        <f t="shared" si="1"/>
        <v>1835</v>
      </c>
      <c r="F8" s="11">
        <f t="shared" si="1"/>
        <v>6756</v>
      </c>
      <c r="G8" s="11">
        <f t="shared" si="1"/>
        <v>11291</v>
      </c>
      <c r="H8" s="11">
        <f t="shared" si="1"/>
        <v>2459</v>
      </c>
      <c r="I8" s="11">
        <f t="shared" si="1"/>
        <v>13169</v>
      </c>
      <c r="J8" s="11">
        <f t="shared" si="1"/>
        <v>9851</v>
      </c>
      <c r="K8" s="11">
        <f t="shared" si="1"/>
        <v>8803</v>
      </c>
      <c r="L8" s="11">
        <f t="shared" si="1"/>
        <v>7445</v>
      </c>
      <c r="M8" s="11">
        <f t="shared" si="1"/>
        <v>4246</v>
      </c>
      <c r="N8" s="11">
        <f t="shared" si="1"/>
        <v>3620</v>
      </c>
      <c r="O8" s="11">
        <f t="shared" si="1"/>
        <v>105412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13029</v>
      </c>
      <c r="C9" s="11">
        <v>12422</v>
      </c>
      <c r="D9" s="11">
        <v>10486</v>
      </c>
      <c r="E9" s="11">
        <v>1835</v>
      </c>
      <c r="F9" s="11">
        <v>6756</v>
      </c>
      <c r="G9" s="11">
        <v>11291</v>
      </c>
      <c r="H9" s="11">
        <v>2456</v>
      </c>
      <c r="I9" s="11">
        <v>13163</v>
      </c>
      <c r="J9" s="11">
        <v>9851</v>
      </c>
      <c r="K9" s="11">
        <v>8800</v>
      </c>
      <c r="L9" s="11">
        <v>7444</v>
      </c>
      <c r="M9" s="11">
        <v>4244</v>
      </c>
      <c r="N9" s="11">
        <v>3620</v>
      </c>
      <c r="O9" s="11">
        <f>SUM(B9:N9)</f>
        <v>105397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6</v>
      </c>
      <c r="J10" s="13">
        <v>0</v>
      </c>
      <c r="K10" s="13">
        <v>3</v>
      </c>
      <c r="L10" s="13">
        <v>1</v>
      </c>
      <c r="M10" s="13">
        <v>2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296714</v>
      </c>
      <c r="C11" s="13">
        <v>213019</v>
      </c>
      <c r="D11" s="13">
        <v>236682</v>
      </c>
      <c r="E11" s="13">
        <v>48999</v>
      </c>
      <c r="F11" s="13">
        <v>164478</v>
      </c>
      <c r="G11" s="13">
        <v>265544</v>
      </c>
      <c r="H11" s="13">
        <v>41613</v>
      </c>
      <c r="I11" s="13">
        <v>204544</v>
      </c>
      <c r="J11" s="13">
        <v>189626</v>
      </c>
      <c r="K11" s="13">
        <v>270679</v>
      </c>
      <c r="L11" s="13">
        <v>206807</v>
      </c>
      <c r="M11" s="13">
        <v>91994</v>
      </c>
      <c r="N11" s="13">
        <v>58814</v>
      </c>
      <c r="O11" s="11">
        <f>SUM(B11:N11)</f>
        <v>2289513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1.388818512616773</v>
      </c>
      <c r="C15" s="19">
        <v>1.419734290731372</v>
      </c>
      <c r="D15" s="19">
        <v>1.39695532503925</v>
      </c>
      <c r="E15" s="19">
        <v>1.010252072442119</v>
      </c>
      <c r="F15" s="19">
        <v>1.758570604648324</v>
      </c>
      <c r="G15" s="19">
        <v>1.792170760179149</v>
      </c>
      <c r="H15" s="19">
        <v>1.877038961851308</v>
      </c>
      <c r="I15" s="19">
        <v>1.443629315030043</v>
      </c>
      <c r="J15" s="19">
        <v>1.460283641479981</v>
      </c>
      <c r="K15" s="19">
        <v>1.361151711250314</v>
      </c>
      <c r="L15" s="19">
        <v>1.449639442013704</v>
      </c>
      <c r="M15" s="19">
        <v>1.519974447755525</v>
      </c>
      <c r="N15" s="19">
        <v>1.47497295559574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1000559.57</v>
      </c>
      <c r="C17" s="24">
        <f aca="true" t="shared" si="2" ref="C17:N17">C18+C19+C20+C21+C22+C23+C24+C25</f>
        <v>760393.01</v>
      </c>
      <c r="D17" s="24">
        <f t="shared" si="2"/>
        <v>710934.5</v>
      </c>
      <c r="E17" s="24">
        <f t="shared" si="2"/>
        <v>182215.62999999998</v>
      </c>
      <c r="F17" s="24">
        <f t="shared" si="2"/>
        <v>705597.7899999999</v>
      </c>
      <c r="G17" s="24">
        <f t="shared" si="2"/>
        <v>961509.5499999999</v>
      </c>
      <c r="H17" s="24">
        <f t="shared" si="2"/>
        <v>209062.66000000003</v>
      </c>
      <c r="I17" s="24">
        <f t="shared" si="2"/>
        <v>739557.8700000001</v>
      </c>
      <c r="J17" s="24">
        <f t="shared" si="2"/>
        <v>683314.8</v>
      </c>
      <c r="K17" s="24">
        <f t="shared" si="2"/>
        <v>861152.9199999999</v>
      </c>
      <c r="L17" s="24">
        <f t="shared" si="2"/>
        <v>802657.9</v>
      </c>
      <c r="M17" s="24">
        <f t="shared" si="2"/>
        <v>438718.5099999999</v>
      </c>
      <c r="N17" s="24">
        <f t="shared" si="2"/>
        <v>243964.98999999996</v>
      </c>
      <c r="O17" s="24">
        <f>O18+O19+O20+O21+O22+O23+O24+O25</f>
        <v>8299639.7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692027.81</v>
      </c>
      <c r="C18" s="30">
        <f t="shared" si="3"/>
        <v>520205.11</v>
      </c>
      <c r="D18" s="30">
        <f t="shared" si="3"/>
        <v>500070.3</v>
      </c>
      <c r="E18" s="30">
        <f t="shared" si="3"/>
        <v>175941.56</v>
      </c>
      <c r="F18" s="30">
        <f t="shared" si="3"/>
        <v>401406.74</v>
      </c>
      <c r="G18" s="30">
        <f t="shared" si="3"/>
        <v>533488.73</v>
      </c>
      <c r="H18" s="30">
        <f t="shared" si="3"/>
        <v>113877.64</v>
      </c>
      <c r="I18" s="30">
        <f t="shared" si="3"/>
        <v>498388.6</v>
      </c>
      <c r="J18" s="30">
        <f t="shared" si="3"/>
        <v>459614.96</v>
      </c>
      <c r="K18" s="30">
        <f t="shared" si="3"/>
        <v>609103.07</v>
      </c>
      <c r="L18" s="30">
        <f t="shared" si="3"/>
        <v>531430.66</v>
      </c>
      <c r="M18" s="30">
        <f t="shared" si="3"/>
        <v>275775.72</v>
      </c>
      <c r="N18" s="30">
        <f t="shared" si="3"/>
        <v>161679.09</v>
      </c>
      <c r="O18" s="30">
        <f aca="true" t="shared" si="4" ref="O18:O25">SUM(B18:N18)</f>
        <v>5473009.99</v>
      </c>
    </row>
    <row r="19" spans="1:23" ht="18.75" customHeight="1">
      <c r="A19" s="26" t="s">
        <v>35</v>
      </c>
      <c r="B19" s="30">
        <f>IF(B15&lt;&gt;0,ROUND((B15-1)*B18,2),0)</f>
        <v>269073.22</v>
      </c>
      <c r="C19" s="30">
        <f aca="true" t="shared" si="5" ref="C19:N19">IF(C15&lt;&gt;0,ROUND((C15-1)*C18,2),0)</f>
        <v>218347.92</v>
      </c>
      <c r="D19" s="30">
        <f t="shared" si="5"/>
        <v>198505.57</v>
      </c>
      <c r="E19" s="30">
        <f t="shared" si="5"/>
        <v>1803.77</v>
      </c>
      <c r="F19" s="30">
        <f t="shared" si="5"/>
        <v>304495.35</v>
      </c>
      <c r="G19" s="30">
        <f t="shared" si="5"/>
        <v>422614.17</v>
      </c>
      <c r="H19" s="30">
        <f t="shared" si="5"/>
        <v>99875.13</v>
      </c>
      <c r="I19" s="30">
        <f t="shared" si="5"/>
        <v>221099.79</v>
      </c>
      <c r="J19" s="30">
        <f t="shared" si="5"/>
        <v>211553.25</v>
      </c>
      <c r="K19" s="30">
        <f t="shared" si="5"/>
        <v>219978.62</v>
      </c>
      <c r="L19" s="30">
        <f t="shared" si="5"/>
        <v>238952.19</v>
      </c>
      <c r="M19" s="30">
        <f t="shared" si="5"/>
        <v>143396.33</v>
      </c>
      <c r="N19" s="30">
        <f t="shared" si="5"/>
        <v>76793.2</v>
      </c>
      <c r="O19" s="30">
        <f t="shared" si="4"/>
        <v>2626488.5100000002</v>
      </c>
      <c r="W19" s="62"/>
    </row>
    <row r="20" spans="1:15" ht="18.75" customHeight="1">
      <c r="A20" s="26" t="s">
        <v>36</v>
      </c>
      <c r="B20" s="30">
        <v>35596.63</v>
      </c>
      <c r="C20" s="30">
        <v>25909.48</v>
      </c>
      <c r="D20" s="30">
        <v>17037.11</v>
      </c>
      <c r="E20" s="30">
        <v>6065.18</v>
      </c>
      <c r="F20" s="30">
        <v>14988.13</v>
      </c>
      <c r="G20" s="30">
        <v>22905.56</v>
      </c>
      <c r="H20" s="30">
        <v>4095</v>
      </c>
      <c r="I20" s="30">
        <v>14752.15</v>
      </c>
      <c r="J20" s="30">
        <v>21947.88</v>
      </c>
      <c r="K20" s="30">
        <v>32608.82</v>
      </c>
      <c r="L20" s="30">
        <v>30742.89</v>
      </c>
      <c r="M20" s="30">
        <v>11919.26</v>
      </c>
      <c r="N20" s="30">
        <v>7574.62</v>
      </c>
      <c r="O20" s="30">
        <f t="shared" si="4"/>
        <v>246142.71000000002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-236.79</v>
      </c>
      <c r="C23" s="30">
        <v>0</v>
      </c>
      <c r="D23" s="30">
        <v>-1660.47</v>
      </c>
      <c r="E23" s="30">
        <v>-222.81</v>
      </c>
      <c r="F23" s="30">
        <v>-241.41</v>
      </c>
      <c r="G23" s="30">
        <v>-173.66</v>
      </c>
      <c r="H23" s="30">
        <v>-505.02</v>
      </c>
      <c r="I23" s="30">
        <v>0</v>
      </c>
      <c r="J23" s="30">
        <v>-2791.95</v>
      </c>
      <c r="K23" s="30">
        <v>-562.64</v>
      </c>
      <c r="L23" s="30">
        <v>-863.17</v>
      </c>
      <c r="M23" s="30">
        <v>-211.89</v>
      </c>
      <c r="N23" s="30">
        <v>0</v>
      </c>
      <c r="O23" s="30">
        <f t="shared" si="4"/>
        <v>-7469.81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-44979</v>
      </c>
      <c r="C24" s="30">
        <v>-33313.39</v>
      </c>
      <c r="D24" s="30">
        <v>-31231.5</v>
      </c>
      <c r="E24" s="30">
        <v>-8216.91</v>
      </c>
      <c r="F24" s="30">
        <v>-31615.36</v>
      </c>
      <c r="G24" s="30">
        <v>-40980.2</v>
      </c>
      <c r="H24" s="30">
        <v>-8280.09</v>
      </c>
      <c r="I24" s="30">
        <v>-31218.21</v>
      </c>
      <c r="J24" s="30">
        <v>-30257.37</v>
      </c>
      <c r="K24" s="30">
        <v>-37121.2</v>
      </c>
      <c r="L24" s="30">
        <v>-34671.24</v>
      </c>
      <c r="M24" s="30">
        <v>-18918.9</v>
      </c>
      <c r="N24" s="30">
        <v>-10834.5</v>
      </c>
      <c r="O24" s="30">
        <f t="shared" si="4"/>
        <v>-361637.87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46341.72</v>
      </c>
      <c r="C25" s="30">
        <v>26507.91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306690.29000000004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-61937.89</v>
      </c>
      <c r="C27" s="30">
        <f>+C28+C30+C41+C42+C45-C46</f>
        <v>-51195.61</v>
      </c>
      <c r="D27" s="30">
        <f t="shared" si="6"/>
        <v>-39894.75</v>
      </c>
      <c r="E27" s="30">
        <f t="shared" si="6"/>
        <v>-8074</v>
      </c>
      <c r="F27" s="30">
        <f t="shared" si="6"/>
        <v>-26226.100000000002</v>
      </c>
      <c r="G27" s="30">
        <f t="shared" si="6"/>
        <v>-47216.92</v>
      </c>
      <c r="H27" s="30">
        <f t="shared" si="6"/>
        <v>-9525.539999999999</v>
      </c>
      <c r="I27" s="30">
        <f t="shared" si="6"/>
        <v>-57917.2</v>
      </c>
      <c r="J27" s="30">
        <f t="shared" si="6"/>
        <v>-48986.81</v>
      </c>
      <c r="K27" s="30">
        <f t="shared" si="6"/>
        <v>-38720</v>
      </c>
      <c r="L27" s="30">
        <f t="shared" si="6"/>
        <v>-32753.6</v>
      </c>
      <c r="M27" s="30">
        <f t="shared" si="6"/>
        <v>-17589.93</v>
      </c>
      <c r="N27" s="30">
        <f t="shared" si="6"/>
        <v>-12771.43</v>
      </c>
      <c r="O27" s="30">
        <f t="shared" si="6"/>
        <v>-452809.7799999999</v>
      </c>
    </row>
    <row r="28" spans="1:15" ht="18.75" customHeight="1">
      <c r="A28" s="26" t="s">
        <v>40</v>
      </c>
      <c r="B28" s="31">
        <f>+B29</f>
        <v>-57327.6</v>
      </c>
      <c r="C28" s="31">
        <f>+C29</f>
        <v>-54656.8</v>
      </c>
      <c r="D28" s="31">
        <f aca="true" t="shared" si="7" ref="D28:O28">+D29</f>
        <v>-46138.4</v>
      </c>
      <c r="E28" s="31">
        <f t="shared" si="7"/>
        <v>-8074</v>
      </c>
      <c r="F28" s="31">
        <f t="shared" si="7"/>
        <v>-29726.4</v>
      </c>
      <c r="G28" s="31">
        <f t="shared" si="7"/>
        <v>-49680.4</v>
      </c>
      <c r="H28" s="31">
        <f t="shared" si="7"/>
        <v>-10806.4</v>
      </c>
      <c r="I28" s="31">
        <f t="shared" si="7"/>
        <v>-57917.2</v>
      </c>
      <c r="J28" s="31">
        <f t="shared" si="7"/>
        <v>-43344.4</v>
      </c>
      <c r="K28" s="31">
        <f t="shared" si="7"/>
        <v>-38720</v>
      </c>
      <c r="L28" s="31">
        <f t="shared" si="7"/>
        <v>-32753.6</v>
      </c>
      <c r="M28" s="31">
        <f t="shared" si="7"/>
        <v>-18673.6</v>
      </c>
      <c r="N28" s="31">
        <f t="shared" si="7"/>
        <v>-15928</v>
      </c>
      <c r="O28" s="31">
        <f t="shared" si="7"/>
        <v>-463746.79999999993</v>
      </c>
    </row>
    <row r="29" spans="1:26" ht="18.75" customHeight="1">
      <c r="A29" s="27" t="s">
        <v>41</v>
      </c>
      <c r="B29" s="16">
        <f>ROUND((-B9)*$G$3,2)</f>
        <v>-57327.6</v>
      </c>
      <c r="C29" s="16">
        <f aca="true" t="shared" si="8" ref="C29:N29">ROUND((-C9)*$G$3,2)</f>
        <v>-54656.8</v>
      </c>
      <c r="D29" s="16">
        <f t="shared" si="8"/>
        <v>-46138.4</v>
      </c>
      <c r="E29" s="16">
        <f t="shared" si="8"/>
        <v>-8074</v>
      </c>
      <c r="F29" s="16">
        <f t="shared" si="8"/>
        <v>-29726.4</v>
      </c>
      <c r="G29" s="16">
        <f t="shared" si="8"/>
        <v>-49680.4</v>
      </c>
      <c r="H29" s="16">
        <f t="shared" si="8"/>
        <v>-10806.4</v>
      </c>
      <c r="I29" s="16">
        <f t="shared" si="8"/>
        <v>-57917.2</v>
      </c>
      <c r="J29" s="16">
        <f t="shared" si="8"/>
        <v>-43344.4</v>
      </c>
      <c r="K29" s="16">
        <f t="shared" si="8"/>
        <v>-38720</v>
      </c>
      <c r="L29" s="16">
        <f t="shared" si="8"/>
        <v>-32753.6</v>
      </c>
      <c r="M29" s="16">
        <f t="shared" si="8"/>
        <v>-18673.6</v>
      </c>
      <c r="N29" s="16">
        <f t="shared" si="8"/>
        <v>-15928</v>
      </c>
      <c r="O29" s="32">
        <f aca="true" t="shared" si="9" ref="O29:O46">SUM(B29:N29)</f>
        <v>-463746.79999999993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-4610.29</v>
      </c>
      <c r="C41" s="35">
        <v>3461.19</v>
      </c>
      <c r="D41" s="35">
        <v>6243.65</v>
      </c>
      <c r="E41" s="35">
        <v>0</v>
      </c>
      <c r="F41" s="35">
        <v>3500.3</v>
      </c>
      <c r="G41" s="35">
        <v>2463.48</v>
      </c>
      <c r="H41" s="35">
        <v>1280.86</v>
      </c>
      <c r="I41" s="35">
        <v>0</v>
      </c>
      <c r="J41" s="35">
        <v>-5642.41</v>
      </c>
      <c r="K41" s="35">
        <v>0</v>
      </c>
      <c r="L41" s="35">
        <v>0</v>
      </c>
      <c r="M41" s="35">
        <v>1083.67</v>
      </c>
      <c r="N41" s="35">
        <v>3156.57</v>
      </c>
      <c r="O41" s="33">
        <f t="shared" si="9"/>
        <v>10937.019999999999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938621.6799999999</v>
      </c>
      <c r="C44" s="36">
        <f t="shared" si="11"/>
        <v>709197.4</v>
      </c>
      <c r="D44" s="36">
        <f t="shared" si="11"/>
        <v>671039.75</v>
      </c>
      <c r="E44" s="36">
        <f t="shared" si="11"/>
        <v>174141.62999999998</v>
      </c>
      <c r="F44" s="36">
        <f t="shared" si="11"/>
        <v>679371.69</v>
      </c>
      <c r="G44" s="36">
        <f t="shared" si="11"/>
        <v>914292.6299999999</v>
      </c>
      <c r="H44" s="36">
        <f t="shared" si="11"/>
        <v>199537.12000000002</v>
      </c>
      <c r="I44" s="36">
        <f t="shared" si="11"/>
        <v>681640.6700000002</v>
      </c>
      <c r="J44" s="36">
        <f t="shared" si="11"/>
        <v>634327.99</v>
      </c>
      <c r="K44" s="36">
        <f t="shared" si="11"/>
        <v>822432.9199999999</v>
      </c>
      <c r="L44" s="36">
        <f t="shared" si="11"/>
        <v>769904.3</v>
      </c>
      <c r="M44" s="36">
        <f t="shared" si="11"/>
        <v>421128.5799999999</v>
      </c>
      <c r="N44" s="36">
        <f t="shared" si="11"/>
        <v>231193.55999999997</v>
      </c>
      <c r="O44" s="36">
        <f>SUM(B44:N44)</f>
        <v>7846829.919999999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938621.6799999999</v>
      </c>
      <c r="C50" s="51">
        <f t="shared" si="12"/>
        <v>709197.4</v>
      </c>
      <c r="D50" s="51">
        <f t="shared" si="12"/>
        <v>671039.75</v>
      </c>
      <c r="E50" s="51">
        <f t="shared" si="12"/>
        <v>174141.62</v>
      </c>
      <c r="F50" s="51">
        <f t="shared" si="12"/>
        <v>679371.7000000001</v>
      </c>
      <c r="G50" s="51">
        <f t="shared" si="12"/>
        <v>914292.6299999999</v>
      </c>
      <c r="H50" s="51">
        <f t="shared" si="12"/>
        <v>199537.12</v>
      </c>
      <c r="I50" s="51">
        <f t="shared" si="12"/>
        <v>681640.67</v>
      </c>
      <c r="J50" s="51">
        <f t="shared" si="12"/>
        <v>634327.98</v>
      </c>
      <c r="K50" s="51">
        <f t="shared" si="12"/>
        <v>822432.92</v>
      </c>
      <c r="L50" s="51">
        <f t="shared" si="12"/>
        <v>769904.3</v>
      </c>
      <c r="M50" s="51">
        <f t="shared" si="12"/>
        <v>421128.57999999996</v>
      </c>
      <c r="N50" s="51">
        <f t="shared" si="12"/>
        <v>231193.55000000002</v>
      </c>
      <c r="O50" s="36">
        <f t="shared" si="12"/>
        <v>7846829.900000001</v>
      </c>
      <c r="Q50"/>
    </row>
    <row r="51" spans="1:18" ht="18.75" customHeight="1">
      <c r="A51" s="26" t="s">
        <v>57</v>
      </c>
      <c r="B51" s="51">
        <v>769088.49</v>
      </c>
      <c r="C51" s="51">
        <v>518044.35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1287132.8399999999</v>
      </c>
      <c r="P51"/>
      <c r="Q51"/>
      <c r="R51" s="43"/>
    </row>
    <row r="52" spans="1:16" ht="18.75" customHeight="1">
      <c r="A52" s="26" t="s">
        <v>58</v>
      </c>
      <c r="B52" s="51">
        <v>169533.19</v>
      </c>
      <c r="C52" s="51">
        <v>191153.05000000002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360686.24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671039.75</v>
      </c>
      <c r="E53" s="52">
        <v>0</v>
      </c>
      <c r="F53" s="52">
        <v>0</v>
      </c>
      <c r="G53" s="52">
        <v>0</v>
      </c>
      <c r="H53" s="51">
        <v>199537.12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870576.87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174141.62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174141.62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679371.7000000001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679371.7000000001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914292.6299999999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914292.6299999999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681640.67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681640.67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634327.98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634327.98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822432.92</v>
      </c>
      <c r="L59" s="31">
        <v>769904.3</v>
      </c>
      <c r="M59" s="52">
        <v>0</v>
      </c>
      <c r="N59" s="52">
        <v>0</v>
      </c>
      <c r="O59" s="36">
        <f t="shared" si="13"/>
        <v>1592337.2200000002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421128.57999999996</v>
      </c>
      <c r="N60" s="52">
        <v>0</v>
      </c>
      <c r="O60" s="36">
        <f t="shared" si="13"/>
        <v>421128.57999999996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231193.55000000002</v>
      </c>
      <c r="O61" s="55">
        <f t="shared" si="13"/>
        <v>231193.55000000002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2020-12-02T15:53:00Z</dcterms:modified>
  <cp:category/>
  <cp:version/>
  <cp:contentType/>
  <cp:contentStatus/>
</cp:coreProperties>
</file>