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<sst xmlns="http://schemas.openxmlformats.org/spreadsheetml/2006/main" count="74" uniqueCount="73">
  <si>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</si>
  <si>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</si>
  <si>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</si>
  <si>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</si>
  <si>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</si>
  <si>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</si>
  <si>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</si>
  <si>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</si>
  <si>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</si>
  <si>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</si>
  <si>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</si>
  <si>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</si>
  <si>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</si>
  <si>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</si>
  <si>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</si>
  <si>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</si>
  <si>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</si>
  <si>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</si>
  <si>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</si>
  <si>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</si>
  <si>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</si>
  <si>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</si>
  <si>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</si>
  <si>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</si>
  <si>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</si>
  <si>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</si>
  <si>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</si>
  <si>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</si>
  <si>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</si>
  <si>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</si>
  <si>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</si>
  <si>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</si>
  <si>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</si>
  <si>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</si>
  <si>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</si>
  <si>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</si>
  <si>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</si>
  <si>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</si>
  <si>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</si>
  <si>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</si>
  <si>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</si>
  <si>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</si>
  <si>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</si>
  <si>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</si>
  <si>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</si>
  <si>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</si>
  <si>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</si>
  <si>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</si>
  <si>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</si>
  <si>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</si>
  <si>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</si>
  <si>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</si>
  <si>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</si>
  <si>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</si>
  <si>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</si>
  <si>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</si>
  <si>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</si>
  <si>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</si>
  <si>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</si>
  <si>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</si>
  <si>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</si>
  <si>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</si>
  <si>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</si>
  <si>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</si>
  <si>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</si>
  <si>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</si>
  <si>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</si>
  <si>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</si>
  <si>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</si>
  <si>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</si>
  <si>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</si>
  <si>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</si>
  <si>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29/11/20 - VENCIMENTO 04/12/20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</si>
</sst>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100561</v>
      </c>
      <c r="C7" s="47">
        <f t="shared" si="0"/>
        <v>78355</v>
      </c>
      <c r="D7" s="47">
        <f t="shared" si="0"/>
        <v>105494</v>
      </c>
      <c r="E7" s="47">
        <f t="shared" si="0"/>
        <v>51533</v>
      </c>
      <c r="F7" s="47">
        <f t="shared" si="0"/>
        <v>86839</v>
      </c>
      <c r="G7" s="47">
        <f t="shared" si="0"/>
        <v>85247</v>
      </c>
      <c r="H7" s="47">
        <f t="shared" si="0"/>
        <v>100068</v>
      </c>
      <c r="I7" s="47">
        <f t="shared" si="0"/>
        <v>122086</v>
      </c>
      <c r="J7" s="47">
        <f t="shared" si="0"/>
        <v>24036</v>
      </c>
      <c r="K7" s="47">
        <f t="shared" si="0"/>
        <v>754219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8740</v>
      </c>
      <c r="C8" s="45">
        <f t="shared" si="1"/>
        <v>7759</v>
      </c>
      <c r="D8" s="45">
        <f t="shared" si="1"/>
        <v>9411</v>
      </c>
      <c r="E8" s="45">
        <f t="shared" si="1"/>
        <v>4827</v>
      </c>
      <c r="F8" s="45">
        <f t="shared" si="1"/>
        <v>6775</v>
      </c>
      <c r="G8" s="45">
        <f t="shared" si="1"/>
        <v>4703</v>
      </c>
      <c r="H8" s="45">
        <f t="shared" si="1"/>
        <v>4513</v>
      </c>
      <c r="I8" s="45">
        <f t="shared" si="1"/>
        <v>9588</v>
      </c>
      <c r="J8" s="45">
        <f t="shared" si="1"/>
        <v>1033</v>
      </c>
      <c r="K8" s="38">
        <f>SUM(B8:J8)</f>
        <v>57349</v>
      </c>
      <c r="L8"/>
      <c r="M8"/>
      <c r="N8"/>
    </row>
    <row r="9" spans="1:14" ht="16.5" customHeight="1">
      <c r="A9" s="22" t="s">
        <v>35</v>
      </c>
      <c r="B9" s="45">
        <v>8737</v>
      </c>
      <c r="C9" s="45">
        <v>7757</v>
      </c>
      <c r="D9" s="45">
        <v>9408</v>
      </c>
      <c r="E9" s="45">
        <v>4817</v>
      </c>
      <c r="F9" s="45">
        <v>6771</v>
      </c>
      <c r="G9" s="45">
        <v>4699</v>
      </c>
      <c r="H9" s="45">
        <v>4513</v>
      </c>
      <c r="I9" s="45">
        <v>9573</v>
      </c>
      <c r="J9" s="45">
        <v>1033</v>
      </c>
      <c r="K9" s="38">
        <f>SUM(B9:J9)</f>
        <v>57308</v>
      </c>
      <c r="L9"/>
      <c r="M9"/>
      <c r="N9"/>
    </row>
    <row r="10" spans="1:14" ht="16.5" customHeight="1">
      <c r="A10" s="22" t="s">
        <v>34</v>
      </c>
      <c r="B10" s="45">
        <v>3</v>
      </c>
      <c r="C10" s="45">
        <v>2</v>
      </c>
      <c r="D10" s="45">
        <v>3</v>
      </c>
      <c r="E10" s="45">
        <v>10</v>
      </c>
      <c r="F10" s="45">
        <v>4</v>
      </c>
      <c r="G10" s="45">
        <v>4</v>
      </c>
      <c r="H10" s="45">
        <v>0</v>
      </c>
      <c r="I10" s="45">
        <v>15</v>
      </c>
      <c r="J10" s="45">
        <v>0</v>
      </c>
      <c r="K10" s="38">
        <f>SUM(B10:J10)</f>
        <v>41</v>
      </c>
      <c r="L10"/>
      <c r="M10"/>
      <c r="N10"/>
    </row>
    <row r="11" spans="1:14" ht="16.5" customHeight="1">
      <c r="A11" s="44" t="s">
        <v>33</v>
      </c>
      <c r="B11" s="43">
        <v>91821</v>
      </c>
      <c r="C11" s="43">
        <v>70596</v>
      </c>
      <c r="D11" s="43">
        <v>96083</v>
      </c>
      <c r="E11" s="43">
        <v>46706</v>
      </c>
      <c r="F11" s="43">
        <v>80064</v>
      </c>
      <c r="G11" s="43">
        <v>80544</v>
      </c>
      <c r="H11" s="43">
        <v>95555</v>
      </c>
      <c r="I11" s="43">
        <v>112498</v>
      </c>
      <c r="J11" s="43">
        <v>23003</v>
      </c>
      <c r="K11" s="38">
        <f>SUM(B11:J11)</f>
        <v>696870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1.275927251184334</v>
      </c>
      <c r="C15" s="39">
        <v>1.401291197286335</v>
      </c>
      <c r="D15" s="39">
        <v>0.979027049180327</v>
      </c>
      <c r="E15" s="39">
        <v>1.190189566257744</v>
      </c>
      <c r="F15" s="39">
        <v>1.197857241080619</v>
      </c>
      <c r="G15" s="39">
        <v>0.708468502899918</v>
      </c>
      <c r="H15" s="39">
        <v>0.963886152797455</v>
      </c>
      <c r="I15" s="39">
        <v>1.26126563757472</v>
      </c>
      <c r="J15" s="39">
        <v>1.376527448534272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418912.06</v>
      </c>
      <c r="C17" s="36">
        <f aca="true" t="shared" si="2" ref="C17:J17">C18+C19+C20+C21+C22+C23+C24</f>
        <v>399478.74</v>
      </c>
      <c r="D17" s="36">
        <f t="shared" si="2"/>
        <v>402453.20000000007</v>
      </c>
      <c r="E17" s="36">
        <f t="shared" si="2"/>
        <v>211577.49</v>
      </c>
      <c r="F17" s="36">
        <f t="shared" si="2"/>
        <v>388828.31999999995</v>
      </c>
      <c r="G17" s="36">
        <f t="shared" si="2"/>
        <v>208355.41</v>
      </c>
      <c r="H17" s="36">
        <f t="shared" si="2"/>
        <v>285707.76999999996</v>
      </c>
      <c r="I17" s="36">
        <f t="shared" si="2"/>
        <v>477230.61000000004</v>
      </c>
      <c r="J17" s="36">
        <f t="shared" si="2"/>
        <v>110830.42000000001</v>
      </c>
      <c r="K17" s="36">
        <f aca="true" t="shared" si="3" ref="K17:K24">SUM(B17:J17)</f>
        <v>2903374.0199999996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341987.85</v>
      </c>
      <c r="C18" s="30">
        <f t="shared" si="4"/>
        <v>292507.05</v>
      </c>
      <c r="D18" s="30">
        <f t="shared" si="4"/>
        <v>436249.34</v>
      </c>
      <c r="E18" s="30">
        <f t="shared" si="4"/>
        <v>185529.11</v>
      </c>
      <c r="F18" s="30">
        <f t="shared" si="4"/>
        <v>330622.12</v>
      </c>
      <c r="G18" s="30">
        <f t="shared" si="4"/>
        <v>328158.33</v>
      </c>
      <c r="H18" s="30">
        <f t="shared" si="4"/>
        <v>307068.66</v>
      </c>
      <c r="I18" s="30">
        <f t="shared" si="4"/>
        <v>378173.59</v>
      </c>
      <c r="J18" s="30">
        <f t="shared" si="4"/>
        <v>84354.34</v>
      </c>
      <c r="K18" s="30">
        <f t="shared" si="3"/>
        <v>2684650.39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94363.77</v>
      </c>
      <c r="C19" s="30">
        <f t="shared" si="5"/>
        <v>117380.5</v>
      </c>
      <c r="D19" s="30">
        <f t="shared" si="5"/>
        <v>-9149.44</v>
      </c>
      <c r="E19" s="30">
        <f t="shared" si="5"/>
        <v>35285.7</v>
      </c>
      <c r="F19" s="30">
        <f t="shared" si="5"/>
        <v>65415.98</v>
      </c>
      <c r="G19" s="30">
        <f t="shared" si="5"/>
        <v>-95668.49</v>
      </c>
      <c r="H19" s="30">
        <f t="shared" si="5"/>
        <v>-11089.43</v>
      </c>
      <c r="I19" s="30">
        <f t="shared" si="5"/>
        <v>98803.76</v>
      </c>
      <c r="J19" s="30">
        <f t="shared" si="5"/>
        <v>31761.72</v>
      </c>
      <c r="K19" s="30">
        <f t="shared" si="3"/>
        <v>327104.07000000007</v>
      </c>
      <c r="L19"/>
      <c r="M19"/>
      <c r="N19"/>
    </row>
    <row r="20" spans="1:14" ht="16.5" customHeight="1">
      <c r="A20" s="18" t="s">
        <v>28</v>
      </c>
      <c r="B20" s="30">
        <v>15554.89</v>
      </c>
      <c r="C20" s="30">
        <v>19702.24</v>
      </c>
      <c r="D20" s="30">
        <v>13139.95</v>
      </c>
      <c r="E20" s="30">
        <v>11428.31</v>
      </c>
      <c r="F20" s="30">
        <v>15342.91</v>
      </c>
      <c r="G20" s="30">
        <v>7204.09</v>
      </c>
      <c r="H20" s="30">
        <v>12992.92</v>
      </c>
      <c r="I20" s="30">
        <v>28860.72</v>
      </c>
      <c r="J20" s="30">
        <v>5528.57</v>
      </c>
      <c r="K20" s="30">
        <f t="shared" si="3"/>
        <v>129754.6</v>
      </c>
      <c r="L20"/>
      <c r="M20"/>
      <c r="N20"/>
    </row>
    <row r="21" spans="1:14" ht="16.5" customHeight="1">
      <c r="A21" s="18" t="s">
        <v>27</v>
      </c>
      <c r="B21" s="30">
        <v>1367.99</v>
      </c>
      <c r="C21" s="34">
        <v>2735.98</v>
      </c>
      <c r="D21" s="34">
        <v>1367.99</v>
      </c>
      <c r="E21" s="30">
        <v>1367.99</v>
      </c>
      <c r="F21" s="30">
        <v>1367.99</v>
      </c>
      <c r="G21" s="34">
        <v>0</v>
      </c>
      <c r="H21" s="34">
        <v>2735.98</v>
      </c>
      <c r="I21" s="34">
        <v>1367.99</v>
      </c>
      <c r="J21" s="34">
        <v>1367.99</v>
      </c>
      <c r="K21" s="30">
        <f t="shared" si="3"/>
        <v>13679.9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-503.6</v>
      </c>
      <c r="D23" s="30">
        <v>-8043.42</v>
      </c>
      <c r="E23" s="30">
        <v>-5014.8</v>
      </c>
      <c r="F23" s="30">
        <v>-950.64</v>
      </c>
      <c r="G23" s="30">
        <v>-16975.6</v>
      </c>
      <c r="H23" s="30">
        <v>-6236.74</v>
      </c>
      <c r="I23" s="30">
        <v>0</v>
      </c>
      <c r="J23" s="30">
        <v>0</v>
      </c>
      <c r="K23" s="30">
        <f t="shared" si="3"/>
        <v>-37724.799999999996</v>
      </c>
      <c r="L23"/>
      <c r="M23"/>
      <c r="N23"/>
    </row>
    <row r="24" spans="1:14" ht="16.5" customHeight="1">
      <c r="A24" s="18" t="s">
        <v>70</v>
      </c>
      <c r="B24" s="30">
        <v>-34362.44</v>
      </c>
      <c r="C24" s="30">
        <v>-32343.43</v>
      </c>
      <c r="D24" s="30">
        <v>-31111.22</v>
      </c>
      <c r="E24" s="30">
        <v>-17018.82</v>
      </c>
      <c r="F24" s="30">
        <v>-22970.04</v>
      </c>
      <c r="G24" s="30">
        <v>-14362.92</v>
      </c>
      <c r="H24" s="30">
        <v>-19763.62</v>
      </c>
      <c r="I24" s="30">
        <v>-29975.45</v>
      </c>
      <c r="J24" s="30">
        <v>-12182.2</v>
      </c>
      <c r="K24" s="30">
        <f t="shared" si="3"/>
        <v>-214090.14000000004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-38442.8</v>
      </c>
      <c r="C27" s="30">
        <f t="shared" si="6"/>
        <v>-34130.8</v>
      </c>
      <c r="D27" s="30">
        <f t="shared" si="6"/>
        <v>-60021.36</v>
      </c>
      <c r="E27" s="30">
        <f t="shared" si="6"/>
        <v>-21194.8</v>
      </c>
      <c r="F27" s="30">
        <f t="shared" si="6"/>
        <v>-29792.4</v>
      </c>
      <c r="G27" s="30">
        <f t="shared" si="6"/>
        <v>-20675.6</v>
      </c>
      <c r="H27" s="30">
        <f t="shared" si="6"/>
        <v>-19857.2</v>
      </c>
      <c r="I27" s="30">
        <f t="shared" si="6"/>
        <v>-42121.2</v>
      </c>
      <c r="J27" s="30">
        <f t="shared" si="6"/>
        <v>-9937.380000000001</v>
      </c>
      <c r="K27" s="30">
        <f aca="true" t="shared" si="7" ref="K27:K35">SUM(B27:J27)</f>
        <v>-276173.54000000004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-38442.8</v>
      </c>
      <c r="C28" s="30">
        <f t="shared" si="8"/>
        <v>-34130.8</v>
      </c>
      <c r="D28" s="30">
        <f t="shared" si="8"/>
        <v>-41395.2</v>
      </c>
      <c r="E28" s="30">
        <f t="shared" si="8"/>
        <v>-21194.8</v>
      </c>
      <c r="F28" s="30">
        <f t="shared" si="8"/>
        <v>-29792.4</v>
      </c>
      <c r="G28" s="30">
        <f t="shared" si="8"/>
        <v>-20675.6</v>
      </c>
      <c r="H28" s="30">
        <f t="shared" si="8"/>
        <v>-19857.2</v>
      </c>
      <c r="I28" s="30">
        <f t="shared" si="8"/>
        <v>-42121.2</v>
      </c>
      <c r="J28" s="30">
        <f t="shared" si="8"/>
        <v>-4545.2</v>
      </c>
      <c r="K28" s="30">
        <f t="shared" si="7"/>
        <v>-252155.2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-38442.8</v>
      </c>
      <c r="C29" s="30">
        <f aca="true" t="shared" si="9" ref="C29:J29">-ROUND((C9)*$E$3,2)</f>
        <v>-34130.8</v>
      </c>
      <c r="D29" s="30">
        <f t="shared" si="9"/>
        <v>-41395.2</v>
      </c>
      <c r="E29" s="30">
        <f t="shared" si="9"/>
        <v>-21194.8</v>
      </c>
      <c r="F29" s="30">
        <f t="shared" si="9"/>
        <v>-29792.4</v>
      </c>
      <c r="G29" s="30">
        <f t="shared" si="9"/>
        <v>-20675.6</v>
      </c>
      <c r="H29" s="30">
        <f t="shared" si="9"/>
        <v>-19857.2</v>
      </c>
      <c r="I29" s="30">
        <f t="shared" si="9"/>
        <v>-42121.2</v>
      </c>
      <c r="J29" s="30">
        <f t="shared" si="9"/>
        <v>-4545.2</v>
      </c>
      <c r="K29" s="30">
        <f t="shared" si="7"/>
        <v>-252155.2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0</v>
      </c>
      <c r="C31" s="30">
        <v>0</v>
      </c>
      <c r="D31" s="30">
        <v>0</v>
      </c>
      <c r="E31" s="30">
        <v>0</v>
      </c>
      <c r="F31" s="26">
        <v>0</v>
      </c>
      <c r="G31" s="30">
        <v>0</v>
      </c>
      <c r="H31" s="30">
        <v>0</v>
      </c>
      <c r="I31" s="30">
        <v>0</v>
      </c>
      <c r="J31" s="30"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21</v>
      </c>
      <c r="B32" s="30">
        <v>0</v>
      </c>
      <c r="C32" s="30">
        <v>0</v>
      </c>
      <c r="D32" s="30">
        <v>0</v>
      </c>
      <c r="E32" s="30">
        <v>0</v>
      </c>
      <c r="F32" s="26">
        <v>0</v>
      </c>
      <c r="G32" s="30">
        <v>0</v>
      </c>
      <c r="H32" s="30">
        <v>0</v>
      </c>
      <c r="I32" s="30">
        <v>0</v>
      </c>
      <c r="J32" s="30">
        <v>0</v>
      </c>
      <c r="K32" s="30">
        <f t="shared" si="7"/>
        <v>0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-18626.16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-5392.18</v>
      </c>
      <c r="K33" s="30">
        <f t="shared" si="7"/>
        <v>-24018.34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-18626.16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-5392.18</v>
      </c>
      <c r="K34" s="30">
        <f t="shared" si="7"/>
        <v>-24018.34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380469.26</v>
      </c>
      <c r="C47" s="27">
        <f aca="true" t="shared" si="11" ref="C47:J47">IF(C17+C27+C48&lt;0,0,C17+C27+C48)</f>
        <v>365347.94</v>
      </c>
      <c r="D47" s="27">
        <f t="shared" si="11"/>
        <v>342431.8400000001</v>
      </c>
      <c r="E47" s="27">
        <f t="shared" si="11"/>
        <v>190382.69</v>
      </c>
      <c r="F47" s="27">
        <f t="shared" si="11"/>
        <v>359035.9199999999</v>
      </c>
      <c r="G47" s="27">
        <f t="shared" si="11"/>
        <v>187679.81</v>
      </c>
      <c r="H47" s="27">
        <f t="shared" si="11"/>
        <v>265850.56999999995</v>
      </c>
      <c r="I47" s="27">
        <f t="shared" si="11"/>
        <v>435109.41000000003</v>
      </c>
      <c r="J47" s="27">
        <f t="shared" si="11"/>
        <v>100893.04000000001</v>
      </c>
      <c r="K47" s="20">
        <f>SUM(B47:J47)</f>
        <v>2627200.48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380469.25</v>
      </c>
      <c r="C53" s="10">
        <f t="shared" si="13"/>
        <v>365347.94</v>
      </c>
      <c r="D53" s="10">
        <f t="shared" si="13"/>
        <v>342431.84</v>
      </c>
      <c r="E53" s="10">
        <f t="shared" si="13"/>
        <v>190382.69</v>
      </c>
      <c r="F53" s="10">
        <f t="shared" si="13"/>
        <v>359035.93</v>
      </c>
      <c r="G53" s="10">
        <f t="shared" si="13"/>
        <v>187679.81</v>
      </c>
      <c r="H53" s="10">
        <f t="shared" si="13"/>
        <v>265850.58</v>
      </c>
      <c r="I53" s="10">
        <f>SUM(I54:I66)</f>
        <v>435109.42000000004</v>
      </c>
      <c r="J53" s="10">
        <f t="shared" si="13"/>
        <v>100893.05</v>
      </c>
      <c r="K53" s="5">
        <f>SUM(K54:K66)</f>
        <v>2627200.51</v>
      </c>
      <c r="L53" s="9"/>
    </row>
    <row r="54" spans="1:11" ht="16.5" customHeight="1">
      <c r="A54" s="7" t="s">
        <v>60</v>
      </c>
      <c r="B54" s="8">
        <v>332187.7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332187.7</v>
      </c>
    </row>
    <row r="55" spans="1:11" ht="16.5" customHeight="1">
      <c r="A55" s="7" t="s">
        <v>61</v>
      </c>
      <c r="B55" s="8">
        <v>48281.55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48281.55</v>
      </c>
    </row>
    <row r="56" spans="1:11" ht="16.5" customHeight="1">
      <c r="A56" s="7" t="s">
        <v>4</v>
      </c>
      <c r="B56" s="6">
        <v>0</v>
      </c>
      <c r="C56" s="8">
        <v>365347.94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365347.94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342431.84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342431.84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190382.69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190382.69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359035.93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359035.93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187679.81</v>
      </c>
      <c r="H60" s="6">
        <v>0</v>
      </c>
      <c r="I60" s="6">
        <v>0</v>
      </c>
      <c r="J60" s="6">
        <v>0</v>
      </c>
      <c r="K60" s="5">
        <f t="shared" si="14"/>
        <v>187679.81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265850.58</v>
      </c>
      <c r="I61" s="6">
        <v>0</v>
      </c>
      <c r="J61" s="6">
        <v>0</v>
      </c>
      <c r="K61" s="5">
        <f t="shared" si="14"/>
        <v>265850.58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159380.58</v>
      </c>
      <c r="J63" s="6">
        <v>0</v>
      </c>
      <c r="K63" s="5">
        <f t="shared" si="14"/>
        <v>159380.58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275728.84</v>
      </c>
      <c r="J64" s="6">
        <v>0</v>
      </c>
      <c r="K64" s="5">
        <f t="shared" si="14"/>
        <v>275728.84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100893.05</v>
      </c>
      <c r="K65" s="5">
        <f t="shared" si="14"/>
        <v>100893.05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2020-12-03T19:51:15Z</dcterms:modified>
  <cp:category/>
  <cp:version/>
  <cp:contentType/>
  <cp:contentStatus/>
</cp:coreProperties>
</file>