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<sst xmlns="http://schemas.openxmlformats.org/spreadsheetml/2006/main" count="74" uniqueCount="73">
  <si>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</si>
  <si>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</si>
  <si>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</si>
  <si>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</si>
  <si>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</si>
  <si>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</si>
  <si>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</si>
  <si>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</si>
  <si>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</si>
  <si>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</si>
  <si>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</si>
  <si>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</si>
  <si>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</si>
  <si>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</si>
  <si>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</si>
  <si>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</si>
  <si>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</si>
  <si>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</si>
  <si>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</si>
  <si>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</si>
  <si>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</si>
  <si>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</si>
  <si>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</si>
  <si>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</si>
  <si>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</si>
  <si>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</si>
  <si>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</si>
  <si>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</si>
  <si>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</si>
  <si>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</si>
  <si>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</si>
  <si>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</si>
  <si>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</si>
  <si>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</si>
  <si>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</si>
  <si>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</si>
  <si>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</si>
  <si>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</si>
  <si>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</si>
  <si>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</si>
  <si>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</si>
  <si>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</si>
  <si>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</si>
  <si>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</si>
  <si>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</si>
  <si>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</si>
  <si>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</si>
  <si>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</si>
  <si>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</si>
  <si>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</si>
  <si>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</si>
  <si>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</si>
  <si>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</si>
  <si>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</si>
  <si>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</si>
  <si>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</si>
  <si>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</si>
  <si>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</si>
  <si>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</si>
  <si>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</si>
  <si>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</si>
  <si>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</si>
  <si>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</si>
  <si>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</si>
  <si>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</si>
  <si>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</si>
  <si>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</si>
  <si>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</si>
  <si>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</si>
  <si>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</si>
  <si>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</si>
  <si>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</si>
  <si>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28/11/20 - VENCIMENTO 04/12/20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</si>
</sst>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154141</v>
      </c>
      <c r="C7" s="47">
        <f t="shared" si="0"/>
        <v>134062</v>
      </c>
      <c r="D7" s="47">
        <f t="shared" si="0"/>
        <v>194736</v>
      </c>
      <c r="E7" s="47">
        <f t="shared" si="0"/>
        <v>87921</v>
      </c>
      <c r="F7" s="47">
        <f t="shared" si="0"/>
        <v>115578</v>
      </c>
      <c r="G7" s="47">
        <f t="shared" si="0"/>
        <v>137647</v>
      </c>
      <c r="H7" s="47">
        <f t="shared" si="0"/>
        <v>157952</v>
      </c>
      <c r="I7" s="47">
        <f t="shared" si="0"/>
        <v>183379</v>
      </c>
      <c r="J7" s="47">
        <f t="shared" si="0"/>
        <v>39958</v>
      </c>
      <c r="K7" s="47">
        <f t="shared" si="0"/>
        <v>1205374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13309</v>
      </c>
      <c r="C8" s="45">
        <f t="shared" si="1"/>
        <v>14952</v>
      </c>
      <c r="D8" s="45">
        <f t="shared" si="1"/>
        <v>17287</v>
      </c>
      <c r="E8" s="45">
        <f t="shared" si="1"/>
        <v>8165</v>
      </c>
      <c r="F8" s="45">
        <f t="shared" si="1"/>
        <v>9457</v>
      </c>
      <c r="G8" s="45">
        <f t="shared" si="1"/>
        <v>7335</v>
      </c>
      <c r="H8" s="45">
        <f t="shared" si="1"/>
        <v>6536</v>
      </c>
      <c r="I8" s="45">
        <f t="shared" si="1"/>
        <v>13360</v>
      </c>
      <c r="J8" s="45">
        <f t="shared" si="1"/>
        <v>1554</v>
      </c>
      <c r="K8" s="38">
        <f>SUM(B8:J8)</f>
        <v>91955</v>
      </c>
      <c r="L8"/>
      <c r="M8"/>
      <c r="N8"/>
    </row>
    <row r="9" spans="1:14" ht="16.5" customHeight="1">
      <c r="A9" s="22" t="s">
        <v>35</v>
      </c>
      <c r="B9" s="45">
        <v>13295</v>
      </c>
      <c r="C9" s="45">
        <v>14947</v>
      </c>
      <c r="D9" s="45">
        <v>17285</v>
      </c>
      <c r="E9" s="45">
        <v>8144</v>
      </c>
      <c r="F9" s="45">
        <v>9455</v>
      </c>
      <c r="G9" s="45">
        <v>7334</v>
      </c>
      <c r="H9" s="45">
        <v>6536</v>
      </c>
      <c r="I9" s="45">
        <v>13342</v>
      </c>
      <c r="J9" s="45">
        <v>1554</v>
      </c>
      <c r="K9" s="38">
        <f>SUM(B9:J9)</f>
        <v>91892</v>
      </c>
      <c r="L9"/>
      <c r="M9"/>
      <c r="N9"/>
    </row>
    <row r="10" spans="1:14" ht="16.5" customHeight="1">
      <c r="A10" s="22" t="s">
        <v>34</v>
      </c>
      <c r="B10" s="45">
        <v>14</v>
      </c>
      <c r="C10" s="45">
        <v>5</v>
      </c>
      <c r="D10" s="45">
        <v>2</v>
      </c>
      <c r="E10" s="45">
        <v>21</v>
      </c>
      <c r="F10" s="45">
        <v>2</v>
      </c>
      <c r="G10" s="45">
        <v>1</v>
      </c>
      <c r="H10" s="45">
        <v>0</v>
      </c>
      <c r="I10" s="45">
        <v>18</v>
      </c>
      <c r="J10" s="45">
        <v>0</v>
      </c>
      <c r="K10" s="38">
        <f>SUM(B10:J10)</f>
        <v>63</v>
      </c>
      <c r="L10"/>
      <c r="M10"/>
      <c r="N10"/>
    </row>
    <row r="11" spans="1:14" ht="16.5" customHeight="1">
      <c r="A11" s="44" t="s">
        <v>33</v>
      </c>
      <c r="B11" s="43">
        <v>140832</v>
      </c>
      <c r="C11" s="43">
        <v>119110</v>
      </c>
      <c r="D11" s="43">
        <v>177449</v>
      </c>
      <c r="E11" s="43">
        <v>79756</v>
      </c>
      <c r="F11" s="43">
        <v>106121</v>
      </c>
      <c r="G11" s="43">
        <v>130312</v>
      </c>
      <c r="H11" s="43">
        <v>151416</v>
      </c>
      <c r="I11" s="43">
        <v>170019</v>
      </c>
      <c r="J11" s="43">
        <v>38404</v>
      </c>
      <c r="K11" s="38">
        <f>SUM(B11:J11)</f>
        <v>1113419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1.315799974846072</v>
      </c>
      <c r="C15" s="39">
        <v>1.403900693396336</v>
      </c>
      <c r="D15" s="39">
        <v>1.146223309798587</v>
      </c>
      <c r="E15" s="39">
        <v>1.434749064866644</v>
      </c>
      <c r="F15" s="39">
        <v>1.240312924062142</v>
      </c>
      <c r="G15" s="39">
        <v>1.160798372097885</v>
      </c>
      <c r="H15" s="39">
        <v>1.18823895015092</v>
      </c>
      <c r="I15" s="39">
        <v>1.26126563757472</v>
      </c>
      <c r="J15" s="39">
        <v>1.356862743967283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673354.13</v>
      </c>
      <c r="C17" s="36">
        <f aca="true" t="shared" si="2" ref="C17:J17">C18+C19+C20+C21+C22+C23+C24</f>
        <v>693059.26</v>
      </c>
      <c r="D17" s="36">
        <f t="shared" si="2"/>
        <v>902870.4799999999</v>
      </c>
      <c r="E17" s="36">
        <f t="shared" si="2"/>
        <v>448792.05999999994</v>
      </c>
      <c r="F17" s="36">
        <f t="shared" si="2"/>
        <v>540407.0699999998</v>
      </c>
      <c r="G17" s="36">
        <f t="shared" si="2"/>
        <v>599866.2</v>
      </c>
      <c r="H17" s="36">
        <f t="shared" si="2"/>
        <v>569424.24</v>
      </c>
      <c r="I17" s="36">
        <f t="shared" si="2"/>
        <v>716894.0700000001</v>
      </c>
      <c r="J17" s="36">
        <f t="shared" si="2"/>
        <v>185241.53</v>
      </c>
      <c r="K17" s="36">
        <f aca="true" t="shared" si="3" ref="K17:K24">SUM(B17:J17)</f>
        <v>5329909.040000001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524202.71</v>
      </c>
      <c r="C18" s="30">
        <f t="shared" si="4"/>
        <v>500466.85</v>
      </c>
      <c r="D18" s="30">
        <f t="shared" si="4"/>
        <v>805291.78</v>
      </c>
      <c r="E18" s="30">
        <f t="shared" si="4"/>
        <v>316533.18</v>
      </c>
      <c r="F18" s="30">
        <f t="shared" si="4"/>
        <v>440040.12</v>
      </c>
      <c r="G18" s="30">
        <f t="shared" si="4"/>
        <v>529872.13</v>
      </c>
      <c r="H18" s="30">
        <f t="shared" si="4"/>
        <v>484691.51</v>
      </c>
      <c r="I18" s="30">
        <f t="shared" si="4"/>
        <v>568034.79</v>
      </c>
      <c r="J18" s="30">
        <f t="shared" si="4"/>
        <v>140232.6</v>
      </c>
      <c r="K18" s="30">
        <f t="shared" si="3"/>
        <v>4309365.67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165543.2</v>
      </c>
      <c r="C19" s="30">
        <f t="shared" si="5"/>
        <v>202138.91</v>
      </c>
      <c r="D19" s="30">
        <f t="shared" si="5"/>
        <v>117752.43</v>
      </c>
      <c r="E19" s="30">
        <f t="shared" si="5"/>
        <v>137612.5</v>
      </c>
      <c r="F19" s="30">
        <f t="shared" si="5"/>
        <v>105747.33</v>
      </c>
      <c r="G19" s="30">
        <f t="shared" si="5"/>
        <v>85202.58</v>
      </c>
      <c r="H19" s="30">
        <f t="shared" si="5"/>
        <v>91237.82</v>
      </c>
      <c r="I19" s="30">
        <f t="shared" si="5"/>
        <v>148407.97</v>
      </c>
      <c r="J19" s="30">
        <f t="shared" si="5"/>
        <v>50043.79</v>
      </c>
      <c r="K19" s="30">
        <f t="shared" si="3"/>
        <v>1103686.53</v>
      </c>
      <c r="L19"/>
      <c r="M19"/>
      <c r="N19"/>
    </row>
    <row r="20" spans="1:14" ht="16.5" customHeight="1">
      <c r="A20" s="18" t="s">
        <v>28</v>
      </c>
      <c r="B20" s="30">
        <v>16616.95</v>
      </c>
      <c r="C20" s="30">
        <v>20352.99</v>
      </c>
      <c r="D20" s="30">
        <v>14383.19</v>
      </c>
      <c r="E20" s="30">
        <v>13741.31</v>
      </c>
      <c r="F20" s="30">
        <v>16803.19</v>
      </c>
      <c r="G20" s="30">
        <v>11119.31</v>
      </c>
      <c r="H20" s="30">
        <v>14748.11</v>
      </c>
      <c r="I20" s="30">
        <v>29058.77</v>
      </c>
      <c r="J20" s="30">
        <v>5834.77</v>
      </c>
      <c r="K20" s="30">
        <f t="shared" si="3"/>
        <v>142658.59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2735.98</v>
      </c>
      <c r="D21" s="34">
        <v>1367.99</v>
      </c>
      <c r="E21" s="30">
        <v>1367.99</v>
      </c>
      <c r="F21" s="30">
        <v>1367.99</v>
      </c>
      <c r="G21" s="34">
        <v>0</v>
      </c>
      <c r="H21" s="34">
        <v>2735.98</v>
      </c>
      <c r="I21" s="34">
        <v>1367.99</v>
      </c>
      <c r="J21" s="34">
        <v>1367.99</v>
      </c>
      <c r="K21" s="30">
        <f t="shared" si="3"/>
        <v>13679.9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-955.2</v>
      </c>
      <c r="F23" s="30">
        <v>0</v>
      </c>
      <c r="G23" s="30">
        <v>-3326.3</v>
      </c>
      <c r="H23" s="30">
        <v>-107.53</v>
      </c>
      <c r="I23" s="30">
        <v>0</v>
      </c>
      <c r="J23" s="30">
        <v>-198.74</v>
      </c>
      <c r="K23" s="30">
        <f t="shared" si="3"/>
        <v>-4587.7699999999995</v>
      </c>
      <c r="L23"/>
      <c r="M23"/>
      <c r="N23"/>
    </row>
    <row r="24" spans="1:14" ht="16.5" customHeight="1">
      <c r="A24" s="18" t="s">
        <v>70</v>
      </c>
      <c r="B24" s="30">
        <v>-34376.72</v>
      </c>
      <c r="C24" s="30">
        <v>-32635.47</v>
      </c>
      <c r="D24" s="30">
        <v>-35924.91</v>
      </c>
      <c r="E24" s="30">
        <v>-19507.72</v>
      </c>
      <c r="F24" s="30">
        <v>-23551.56</v>
      </c>
      <c r="G24" s="30">
        <v>-23001.52</v>
      </c>
      <c r="H24" s="30">
        <v>-23881.65</v>
      </c>
      <c r="I24" s="30">
        <v>-29975.45</v>
      </c>
      <c r="J24" s="30">
        <v>-12038.88</v>
      </c>
      <c r="K24" s="30">
        <f t="shared" si="3"/>
        <v>-234893.88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-58498</v>
      </c>
      <c r="C27" s="30">
        <f t="shared" si="6"/>
        <v>-65766.8</v>
      </c>
      <c r="D27" s="30">
        <f t="shared" si="6"/>
        <v>-94680.16</v>
      </c>
      <c r="E27" s="30">
        <f t="shared" si="6"/>
        <v>-35833.6</v>
      </c>
      <c r="F27" s="30">
        <f t="shared" si="6"/>
        <v>-41602</v>
      </c>
      <c r="G27" s="30">
        <f t="shared" si="6"/>
        <v>-32269.6</v>
      </c>
      <c r="H27" s="30">
        <f t="shared" si="6"/>
        <v>-28758.4</v>
      </c>
      <c r="I27" s="30">
        <f t="shared" si="6"/>
        <v>-58704.8</v>
      </c>
      <c r="J27" s="30">
        <f t="shared" si="6"/>
        <v>-12229.78</v>
      </c>
      <c r="K27" s="30">
        <f aca="true" t="shared" si="7" ref="K27:K35">SUM(B27:J27)</f>
        <v>-428343.1400000001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-58498</v>
      </c>
      <c r="C28" s="30">
        <f t="shared" si="8"/>
        <v>-65766.8</v>
      </c>
      <c r="D28" s="30">
        <f t="shared" si="8"/>
        <v>-76054</v>
      </c>
      <c r="E28" s="30">
        <f t="shared" si="8"/>
        <v>-35833.6</v>
      </c>
      <c r="F28" s="30">
        <f t="shared" si="8"/>
        <v>-41602</v>
      </c>
      <c r="G28" s="30">
        <f t="shared" si="8"/>
        <v>-32269.6</v>
      </c>
      <c r="H28" s="30">
        <f t="shared" si="8"/>
        <v>-28758.4</v>
      </c>
      <c r="I28" s="30">
        <f t="shared" si="8"/>
        <v>-58704.8</v>
      </c>
      <c r="J28" s="30">
        <f t="shared" si="8"/>
        <v>-6837.6</v>
      </c>
      <c r="K28" s="30">
        <f t="shared" si="7"/>
        <v>-404324.8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-58498</v>
      </c>
      <c r="C29" s="30">
        <f aca="true" t="shared" si="9" ref="C29:J29">-ROUND((C9)*$E$3,2)</f>
        <v>-65766.8</v>
      </c>
      <c r="D29" s="30">
        <f t="shared" si="9"/>
        <v>-76054</v>
      </c>
      <c r="E29" s="30">
        <f t="shared" si="9"/>
        <v>-35833.6</v>
      </c>
      <c r="F29" s="30">
        <f t="shared" si="9"/>
        <v>-41602</v>
      </c>
      <c r="G29" s="30">
        <f t="shared" si="9"/>
        <v>-32269.6</v>
      </c>
      <c r="H29" s="30">
        <f t="shared" si="9"/>
        <v>-28758.4</v>
      </c>
      <c r="I29" s="30">
        <f t="shared" si="9"/>
        <v>-58704.8</v>
      </c>
      <c r="J29" s="30">
        <f t="shared" si="9"/>
        <v>-6837.6</v>
      </c>
      <c r="K29" s="30">
        <f t="shared" si="7"/>
        <v>-404324.8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-18626.16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-5392.18</v>
      </c>
      <c r="K33" s="30">
        <f t="shared" si="7"/>
        <v>-24018.34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-18626.16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-5392.18</v>
      </c>
      <c r="K34" s="30">
        <f t="shared" si="7"/>
        <v>-24018.34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614856.13</v>
      </c>
      <c r="C47" s="27">
        <f aca="true" t="shared" si="11" ref="C47:J47">IF(C17+C27+C48&lt;0,0,C17+C27+C48)</f>
        <v>627292.46</v>
      </c>
      <c r="D47" s="27">
        <f t="shared" si="11"/>
        <v>808190.3199999998</v>
      </c>
      <c r="E47" s="27">
        <f t="shared" si="11"/>
        <v>412958.45999999996</v>
      </c>
      <c r="F47" s="27">
        <f t="shared" si="11"/>
        <v>498805.06999999983</v>
      </c>
      <c r="G47" s="27">
        <f t="shared" si="11"/>
        <v>567596.6</v>
      </c>
      <c r="H47" s="27">
        <f t="shared" si="11"/>
        <v>540665.84</v>
      </c>
      <c r="I47" s="27">
        <f t="shared" si="11"/>
        <v>658189.27</v>
      </c>
      <c r="J47" s="27">
        <f t="shared" si="11"/>
        <v>173011.75</v>
      </c>
      <c r="K47" s="20">
        <f>SUM(B47:J47)</f>
        <v>4901565.899999999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614856.14</v>
      </c>
      <c r="C53" s="10">
        <f t="shared" si="13"/>
        <v>627292.46</v>
      </c>
      <c r="D53" s="10">
        <f t="shared" si="13"/>
        <v>808190.32</v>
      </c>
      <c r="E53" s="10">
        <f t="shared" si="13"/>
        <v>412958.47</v>
      </c>
      <c r="F53" s="10">
        <f t="shared" si="13"/>
        <v>498805.07</v>
      </c>
      <c r="G53" s="10">
        <f t="shared" si="13"/>
        <v>567596.6</v>
      </c>
      <c r="H53" s="10">
        <f t="shared" si="13"/>
        <v>540665.83</v>
      </c>
      <c r="I53" s="10">
        <f>SUM(I54:I66)</f>
        <v>658189.27</v>
      </c>
      <c r="J53" s="10">
        <f t="shared" si="13"/>
        <v>173011.75</v>
      </c>
      <c r="K53" s="5">
        <f>SUM(K54:K66)</f>
        <v>4901565.91</v>
      </c>
      <c r="L53" s="9"/>
    </row>
    <row r="54" spans="1:11" ht="16.5" customHeight="1">
      <c r="A54" s="7" t="s">
        <v>60</v>
      </c>
      <c r="B54" s="8">
        <v>537015.35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537015.35</v>
      </c>
    </row>
    <row r="55" spans="1:11" ht="16.5" customHeight="1">
      <c r="A55" s="7" t="s">
        <v>61</v>
      </c>
      <c r="B55" s="8">
        <v>77840.79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77840.79</v>
      </c>
    </row>
    <row r="56" spans="1:11" ht="16.5" customHeight="1">
      <c r="A56" s="7" t="s">
        <v>4</v>
      </c>
      <c r="B56" s="6">
        <v>0</v>
      </c>
      <c r="C56" s="8">
        <v>627292.46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627292.46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808190.32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808190.32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412958.47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412958.47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498805.07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498805.07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567596.6</v>
      </c>
      <c r="H60" s="6">
        <v>0</v>
      </c>
      <c r="I60" s="6">
        <v>0</v>
      </c>
      <c r="J60" s="6">
        <v>0</v>
      </c>
      <c r="K60" s="5">
        <f t="shared" si="14"/>
        <v>567596.6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540665.83</v>
      </c>
      <c r="I61" s="6">
        <v>0</v>
      </c>
      <c r="J61" s="6">
        <v>0</v>
      </c>
      <c r="K61" s="5">
        <f t="shared" si="14"/>
        <v>540665.83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233854.65</v>
      </c>
      <c r="J63" s="6">
        <v>0</v>
      </c>
      <c r="K63" s="5">
        <f t="shared" si="14"/>
        <v>233854.65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424334.62</v>
      </c>
      <c r="J64" s="6">
        <v>0</v>
      </c>
      <c r="K64" s="5">
        <f t="shared" si="14"/>
        <v>424334.62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173011.75</v>
      </c>
      <c r="K65" s="5">
        <f t="shared" si="14"/>
        <v>173011.75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2020-12-03T19:50:53Z</dcterms:modified>
  <cp:category/>
  <cp:version/>
  <cp:contentType/>
  <cp:contentStatus/>
</cp:coreProperties>
</file>