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<sst xmlns="http://schemas.openxmlformats.org/spreadsheetml/2006/main" count="74" uniqueCount="73">
  <si>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</si>
  <si>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</si>
  <si>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</si>
  <si>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</si>
  <si>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</si>
  <si>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</si>
  <si>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</si>
  <si>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</si>
  <si>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</si>
  <si>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</si>
  <si>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</si>
  <si>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</si>
  <si>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</si>
  <si>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</si>
  <si>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</si>
  <si>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</si>
  <si>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</si>
  <si>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</si>
  <si>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</si>
  <si>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</si>
  <si>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</si>
  <si>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</si>
  <si>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</si>
  <si>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</si>
  <si>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</si>
  <si>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</si>
  <si>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</si>
  <si>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</si>
  <si>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</si>
  <si>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</si>
  <si>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</si>
  <si>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</si>
  <si>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</si>
  <si>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</si>
  <si>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</si>
  <si>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</si>
  <si>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</si>
  <si>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</si>
  <si>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</si>
  <si>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</si>
  <si>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</si>
  <si>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</si>
  <si>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</si>
  <si>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</si>
  <si>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</si>
  <si>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</si>
  <si>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</si>
  <si>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</si>
  <si>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</si>
  <si>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</si>
  <si>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</si>
  <si>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</si>
  <si>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</si>
  <si>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</si>
  <si>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</si>
  <si>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</si>
  <si>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</si>
  <si>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</si>
  <si>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</si>
  <si>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</si>
  <si>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</si>
  <si>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</si>
  <si>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</si>
  <si>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</si>
  <si>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</si>
  <si>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</si>
  <si>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</si>
  <si>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</si>
  <si>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</si>
  <si>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</si>
  <si>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</si>
  <si>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</si>
  <si>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27/11/20 - VENCIMENTO 04/12/20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</si>
</sst>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251352</v>
      </c>
      <c r="C7" s="47">
        <f t="shared" si="0"/>
        <v>215840</v>
      </c>
      <c r="D7" s="47">
        <f t="shared" si="0"/>
        <v>285722</v>
      </c>
      <c r="E7" s="47">
        <f t="shared" si="0"/>
        <v>146887</v>
      </c>
      <c r="F7" s="47">
        <f t="shared" si="0"/>
        <v>179202</v>
      </c>
      <c r="G7" s="47">
        <f t="shared" si="0"/>
        <v>197884</v>
      </c>
      <c r="H7" s="47">
        <f t="shared" si="0"/>
        <v>230495</v>
      </c>
      <c r="I7" s="47">
        <f t="shared" si="0"/>
        <v>290517</v>
      </c>
      <c r="J7" s="47">
        <f t="shared" si="0"/>
        <v>87029</v>
      </c>
      <c r="K7" s="47">
        <f t="shared" si="0"/>
        <v>1884928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17254</v>
      </c>
      <c r="C8" s="45">
        <f t="shared" si="1"/>
        <v>16884</v>
      </c>
      <c r="D8" s="45">
        <f t="shared" si="1"/>
        <v>19324</v>
      </c>
      <c r="E8" s="45">
        <f t="shared" si="1"/>
        <v>10328</v>
      </c>
      <c r="F8" s="45">
        <f t="shared" si="1"/>
        <v>12886</v>
      </c>
      <c r="G8" s="45">
        <f t="shared" si="1"/>
        <v>8573</v>
      </c>
      <c r="H8" s="45">
        <f t="shared" si="1"/>
        <v>7670</v>
      </c>
      <c r="I8" s="45">
        <f t="shared" si="1"/>
        <v>18007</v>
      </c>
      <c r="J8" s="45">
        <f t="shared" si="1"/>
        <v>3086</v>
      </c>
      <c r="K8" s="38">
        <f>SUM(B8:J8)</f>
        <v>114012</v>
      </c>
      <c r="L8"/>
      <c r="M8"/>
      <c r="N8"/>
    </row>
    <row r="9" spans="1:14" ht="16.5" customHeight="1">
      <c r="A9" s="22" t="s">
        <v>35</v>
      </c>
      <c r="B9" s="45">
        <v>17236</v>
      </c>
      <c r="C9" s="45">
        <v>16879</v>
      </c>
      <c r="D9" s="45">
        <v>19323</v>
      </c>
      <c r="E9" s="45">
        <v>10297</v>
      </c>
      <c r="F9" s="45">
        <v>12883</v>
      </c>
      <c r="G9" s="45">
        <v>8571</v>
      </c>
      <c r="H9" s="45">
        <v>7670</v>
      </c>
      <c r="I9" s="45">
        <v>17990</v>
      </c>
      <c r="J9" s="45">
        <v>3086</v>
      </c>
      <c r="K9" s="38">
        <f>SUM(B9:J9)</f>
        <v>113935</v>
      </c>
      <c r="L9"/>
      <c r="M9"/>
      <c r="N9"/>
    </row>
    <row r="10" spans="1:14" ht="16.5" customHeight="1">
      <c r="A10" s="22" t="s">
        <v>34</v>
      </c>
      <c r="B10" s="45">
        <v>18</v>
      </c>
      <c r="C10" s="45">
        <v>5</v>
      </c>
      <c r="D10" s="45">
        <v>1</v>
      </c>
      <c r="E10" s="45">
        <v>31</v>
      </c>
      <c r="F10" s="45">
        <v>3</v>
      </c>
      <c r="G10" s="45">
        <v>2</v>
      </c>
      <c r="H10" s="45">
        <v>0</v>
      </c>
      <c r="I10" s="45">
        <v>17</v>
      </c>
      <c r="J10" s="45">
        <v>0</v>
      </c>
      <c r="K10" s="38">
        <f>SUM(B10:J10)</f>
        <v>77</v>
      </c>
      <c r="L10"/>
      <c r="M10"/>
      <c r="N10"/>
    </row>
    <row r="11" spans="1:14" ht="16.5" customHeight="1">
      <c r="A11" s="44" t="s">
        <v>33</v>
      </c>
      <c r="B11" s="43">
        <v>234098</v>
      </c>
      <c r="C11" s="43">
        <v>198956</v>
      </c>
      <c r="D11" s="43">
        <v>266398</v>
      </c>
      <c r="E11" s="43">
        <v>136559</v>
      </c>
      <c r="F11" s="43">
        <v>166316</v>
      </c>
      <c r="G11" s="43">
        <v>189311</v>
      </c>
      <c r="H11" s="43">
        <v>222825</v>
      </c>
      <c r="I11" s="43">
        <v>272510</v>
      </c>
      <c r="J11" s="43">
        <v>83943</v>
      </c>
      <c r="K11" s="38">
        <f>SUM(B11:J11)</f>
        <v>1770916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1.31345451913794</v>
      </c>
      <c r="C15" s="39">
        <v>1.414338601140869</v>
      </c>
      <c r="D15" s="39">
        <v>1.157369752190384</v>
      </c>
      <c r="E15" s="39">
        <v>1.508116869778893</v>
      </c>
      <c r="F15" s="39">
        <v>1.261540768259522</v>
      </c>
      <c r="G15" s="39">
        <v>1.223470577758823</v>
      </c>
      <c r="H15" s="39">
        <v>1.196548323561507</v>
      </c>
      <c r="I15" s="39">
        <v>1.277003371813299</v>
      </c>
      <c r="J15" s="39">
        <v>1.422411704744198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1121029.25</v>
      </c>
      <c r="C17" s="36">
        <f aca="true" t="shared" si="2" ref="C17:J17">C18+C19+C20+C21+C22+C23+C24</f>
        <v>1134196.7100000002</v>
      </c>
      <c r="D17" s="36">
        <f t="shared" si="2"/>
        <v>1354259.88</v>
      </c>
      <c r="E17" s="36">
        <f t="shared" si="2"/>
        <v>798578.83</v>
      </c>
      <c r="F17" s="36">
        <f t="shared" si="2"/>
        <v>860571.5499999999</v>
      </c>
      <c r="G17" s="36">
        <f t="shared" si="2"/>
        <v>921124.9199999999</v>
      </c>
      <c r="H17" s="36">
        <f t="shared" si="2"/>
        <v>846964.7699999999</v>
      </c>
      <c r="I17" s="36">
        <f t="shared" si="2"/>
        <v>1163770.84</v>
      </c>
      <c r="J17" s="36">
        <f t="shared" si="2"/>
        <v>434387.89</v>
      </c>
      <c r="K17" s="36">
        <f aca="true" t="shared" si="3" ref="K17:K24">SUM(B17:J17)</f>
        <v>8634884.639999999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854797.88</v>
      </c>
      <c r="C18" s="30">
        <f t="shared" si="4"/>
        <v>805752.3</v>
      </c>
      <c r="D18" s="30">
        <f t="shared" si="4"/>
        <v>1181546.19</v>
      </c>
      <c r="E18" s="30">
        <f t="shared" si="4"/>
        <v>528822.58</v>
      </c>
      <c r="F18" s="30">
        <f t="shared" si="4"/>
        <v>682275.77</v>
      </c>
      <c r="G18" s="30">
        <f t="shared" si="4"/>
        <v>761754.46</v>
      </c>
      <c r="H18" s="30">
        <f t="shared" si="4"/>
        <v>707296.96</v>
      </c>
      <c r="I18" s="30">
        <f t="shared" si="4"/>
        <v>899905.46</v>
      </c>
      <c r="J18" s="30">
        <f t="shared" si="4"/>
        <v>305428.28</v>
      </c>
      <c r="K18" s="30">
        <f t="shared" si="3"/>
        <v>6727579.88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267940.26</v>
      </c>
      <c r="C19" s="30">
        <f t="shared" si="5"/>
        <v>333854.28</v>
      </c>
      <c r="D19" s="30">
        <f t="shared" si="5"/>
        <v>185939.63</v>
      </c>
      <c r="E19" s="30">
        <f t="shared" si="5"/>
        <v>268703.67</v>
      </c>
      <c r="F19" s="30">
        <f t="shared" si="5"/>
        <v>178442.93</v>
      </c>
      <c r="G19" s="30">
        <f t="shared" si="5"/>
        <v>170229.71</v>
      </c>
      <c r="H19" s="30">
        <f t="shared" si="5"/>
        <v>139018.03</v>
      </c>
      <c r="I19" s="30">
        <f t="shared" si="5"/>
        <v>249276.85</v>
      </c>
      <c r="J19" s="30">
        <f t="shared" si="5"/>
        <v>129016.48</v>
      </c>
      <c r="K19" s="30">
        <f t="shared" si="3"/>
        <v>1922421.84</v>
      </c>
      <c r="L19"/>
      <c r="M19"/>
      <c r="N19"/>
    </row>
    <row r="20" spans="1:14" ht="16.5" customHeight="1">
      <c r="A20" s="18" t="s">
        <v>28</v>
      </c>
      <c r="B20" s="30">
        <v>31416.39</v>
      </c>
      <c r="C20" s="30">
        <v>24494.09</v>
      </c>
      <c r="D20" s="30">
        <v>21438.8</v>
      </c>
      <c r="E20" s="30">
        <v>20065.09</v>
      </c>
      <c r="F20" s="30">
        <v>22046.14</v>
      </c>
      <c r="G20" s="30">
        <v>14619.03</v>
      </c>
      <c r="H20" s="30">
        <v>21941.66</v>
      </c>
      <c r="I20" s="30">
        <v>43204.29</v>
      </c>
      <c r="J20" s="30">
        <v>10764.14</v>
      </c>
      <c r="K20" s="30">
        <f t="shared" si="3"/>
        <v>209989.63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2735.98</v>
      </c>
      <c r="I21" s="34">
        <v>1367.99</v>
      </c>
      <c r="J21" s="34">
        <v>1367.99</v>
      </c>
      <c r="K21" s="30">
        <f t="shared" si="3"/>
        <v>13679.9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-333.21</v>
      </c>
      <c r="C23" s="30">
        <v>0</v>
      </c>
      <c r="D23" s="30">
        <v>-243.74</v>
      </c>
      <c r="E23" s="30">
        <v>-716.4</v>
      </c>
      <c r="F23" s="30">
        <v>0</v>
      </c>
      <c r="G23" s="30">
        <v>-1032.3</v>
      </c>
      <c r="H23" s="30">
        <v>-215.06</v>
      </c>
      <c r="I23" s="30">
        <v>0</v>
      </c>
      <c r="J23" s="30">
        <v>0</v>
      </c>
      <c r="K23" s="30">
        <f t="shared" si="3"/>
        <v>-2540.7099999999996</v>
      </c>
      <c r="L23"/>
      <c r="M23"/>
      <c r="N23"/>
    </row>
    <row r="24" spans="1:14" ht="16.5" customHeight="1">
      <c r="A24" s="18" t="s">
        <v>70</v>
      </c>
      <c r="B24" s="30">
        <v>-34160.06</v>
      </c>
      <c r="C24" s="30">
        <v>-32639.94</v>
      </c>
      <c r="D24" s="30">
        <v>-35788.99</v>
      </c>
      <c r="E24" s="30">
        <v>-19664.1</v>
      </c>
      <c r="F24" s="30">
        <v>-23561.28</v>
      </c>
      <c r="G24" s="30">
        <v>-24445.98</v>
      </c>
      <c r="H24" s="30">
        <v>-23812.8</v>
      </c>
      <c r="I24" s="30">
        <v>-29983.75</v>
      </c>
      <c r="J24" s="30">
        <v>-12189</v>
      </c>
      <c r="K24" s="30">
        <f t="shared" si="3"/>
        <v>-236245.9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-146521.84</v>
      </c>
      <c r="C27" s="30">
        <f t="shared" si="6"/>
        <v>-80077.35</v>
      </c>
      <c r="D27" s="30">
        <f t="shared" si="6"/>
        <v>-125472.31</v>
      </c>
      <c r="E27" s="30">
        <f t="shared" si="6"/>
        <v>-126638.99</v>
      </c>
      <c r="F27" s="30">
        <f t="shared" si="6"/>
        <v>-56685.2</v>
      </c>
      <c r="G27" s="30">
        <f t="shared" si="6"/>
        <v>-133604.66</v>
      </c>
      <c r="H27" s="30">
        <f t="shared" si="6"/>
        <v>-52818.38</v>
      </c>
      <c r="I27" s="30">
        <f t="shared" si="6"/>
        <v>-108916.48999999999</v>
      </c>
      <c r="J27" s="30">
        <f t="shared" si="6"/>
        <v>-28151.8</v>
      </c>
      <c r="K27" s="30">
        <f aca="true" t="shared" si="7" ref="K27:K35">SUM(B27:J27)</f>
        <v>-858887.02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-146521.84</v>
      </c>
      <c r="C28" s="30">
        <f t="shared" si="8"/>
        <v>-80077.35</v>
      </c>
      <c r="D28" s="30">
        <f t="shared" si="8"/>
        <v>-106846.15</v>
      </c>
      <c r="E28" s="30">
        <f t="shared" si="8"/>
        <v>-126638.99</v>
      </c>
      <c r="F28" s="30">
        <f t="shared" si="8"/>
        <v>-56685.2</v>
      </c>
      <c r="G28" s="30">
        <f t="shared" si="8"/>
        <v>-133604.66</v>
      </c>
      <c r="H28" s="30">
        <f t="shared" si="8"/>
        <v>-52818.38</v>
      </c>
      <c r="I28" s="30">
        <f t="shared" si="8"/>
        <v>-108916.48999999999</v>
      </c>
      <c r="J28" s="30">
        <f t="shared" si="8"/>
        <v>-22759.62</v>
      </c>
      <c r="K28" s="30">
        <f t="shared" si="7"/>
        <v>-834868.6799999999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-75838.4</v>
      </c>
      <c r="C29" s="30">
        <f aca="true" t="shared" si="9" ref="C29:J29">-ROUND((C9)*$E$3,2)</f>
        <v>-74267.6</v>
      </c>
      <c r="D29" s="30">
        <f t="shared" si="9"/>
        <v>-85021.2</v>
      </c>
      <c r="E29" s="30">
        <f t="shared" si="9"/>
        <v>-45306.8</v>
      </c>
      <c r="F29" s="30">
        <f t="shared" si="9"/>
        <v>-56685.2</v>
      </c>
      <c r="G29" s="30">
        <f t="shared" si="9"/>
        <v>-37712.4</v>
      </c>
      <c r="H29" s="30">
        <f t="shared" si="9"/>
        <v>-33748</v>
      </c>
      <c r="I29" s="30">
        <f t="shared" si="9"/>
        <v>-79156</v>
      </c>
      <c r="J29" s="30">
        <f t="shared" si="9"/>
        <v>-13578.4</v>
      </c>
      <c r="K29" s="30">
        <f t="shared" si="7"/>
        <v>-501314.00000000006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-184.8</v>
      </c>
      <c r="C31" s="30">
        <v>-154</v>
      </c>
      <c r="D31" s="30">
        <v>-184.8</v>
      </c>
      <c r="E31" s="30">
        <v>-30.8</v>
      </c>
      <c r="F31" s="26">
        <v>0</v>
      </c>
      <c r="G31" s="30">
        <v>-61.6</v>
      </c>
      <c r="H31" s="30">
        <v>-8.27</v>
      </c>
      <c r="I31" s="30">
        <v>-12.92</v>
      </c>
      <c r="J31" s="30">
        <v>-3.98</v>
      </c>
      <c r="K31" s="30">
        <f t="shared" si="7"/>
        <v>-641.17</v>
      </c>
      <c r="L31"/>
      <c r="M31"/>
      <c r="N31"/>
    </row>
    <row r="32" spans="1:14" ht="16.5" customHeight="1">
      <c r="A32" s="25" t="s">
        <v>21</v>
      </c>
      <c r="B32" s="30">
        <v>-70498.64</v>
      </c>
      <c r="C32" s="30">
        <v>-5655.75</v>
      </c>
      <c r="D32" s="30">
        <v>-21640.15</v>
      </c>
      <c r="E32" s="30">
        <v>-81301.39</v>
      </c>
      <c r="F32" s="26">
        <v>0</v>
      </c>
      <c r="G32" s="30">
        <v>-95830.66</v>
      </c>
      <c r="H32" s="30">
        <v>-19062.11</v>
      </c>
      <c r="I32" s="30">
        <v>-29747.57</v>
      </c>
      <c r="J32" s="30">
        <v>-9177.24</v>
      </c>
      <c r="K32" s="30">
        <f t="shared" si="7"/>
        <v>-332913.50999999995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974507.41</v>
      </c>
      <c r="C47" s="27">
        <f aca="true" t="shared" si="11" ref="C47:J47">IF(C17+C27+C48&lt;0,0,C17+C27+C48)</f>
        <v>1054119.36</v>
      </c>
      <c r="D47" s="27">
        <f t="shared" si="11"/>
        <v>1228787.5699999998</v>
      </c>
      <c r="E47" s="27">
        <f t="shared" si="11"/>
        <v>671939.84</v>
      </c>
      <c r="F47" s="27">
        <f t="shared" si="11"/>
        <v>803886.35</v>
      </c>
      <c r="G47" s="27">
        <f t="shared" si="11"/>
        <v>787520.2599999999</v>
      </c>
      <c r="H47" s="27">
        <f t="shared" si="11"/>
        <v>794146.3899999999</v>
      </c>
      <c r="I47" s="27">
        <f t="shared" si="11"/>
        <v>1054854.35</v>
      </c>
      <c r="J47" s="27">
        <f t="shared" si="11"/>
        <v>406236.09</v>
      </c>
      <c r="K47" s="20">
        <f>SUM(B47:J47)</f>
        <v>7775997.619999999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974507.4099999999</v>
      </c>
      <c r="C53" s="10">
        <f t="shared" si="13"/>
        <v>1054119.37</v>
      </c>
      <c r="D53" s="10">
        <f t="shared" si="13"/>
        <v>1228787.57</v>
      </c>
      <c r="E53" s="10">
        <f t="shared" si="13"/>
        <v>671939.84</v>
      </c>
      <c r="F53" s="10">
        <f t="shared" si="13"/>
        <v>803886.35</v>
      </c>
      <c r="G53" s="10">
        <f t="shared" si="13"/>
        <v>787520.25</v>
      </c>
      <c r="H53" s="10">
        <f t="shared" si="13"/>
        <v>794146.39</v>
      </c>
      <c r="I53" s="10">
        <f>SUM(I54:I66)</f>
        <v>1054854.35</v>
      </c>
      <c r="J53" s="10">
        <f t="shared" si="13"/>
        <v>406236.08</v>
      </c>
      <c r="K53" s="5">
        <f>SUM(K54:K66)</f>
        <v>7775997.609999999</v>
      </c>
      <c r="L53" s="9"/>
    </row>
    <row r="54" spans="1:11" ht="16.5" customHeight="1">
      <c r="A54" s="7" t="s">
        <v>60</v>
      </c>
      <c r="B54" s="8">
        <v>851232.22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851232.22</v>
      </c>
    </row>
    <row r="55" spans="1:11" ht="16.5" customHeight="1">
      <c r="A55" s="7" t="s">
        <v>61</v>
      </c>
      <c r="B55" s="8">
        <v>123275.19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123275.19</v>
      </c>
    </row>
    <row r="56" spans="1:11" ht="16.5" customHeight="1">
      <c r="A56" s="7" t="s">
        <v>4</v>
      </c>
      <c r="B56" s="6">
        <v>0</v>
      </c>
      <c r="C56" s="8">
        <v>1054119.37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1054119.37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1228787.57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1228787.57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671939.84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671939.84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803886.35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803886.35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787520.25</v>
      </c>
      <c r="H60" s="6">
        <v>0</v>
      </c>
      <c r="I60" s="6">
        <v>0</v>
      </c>
      <c r="J60" s="6">
        <v>0</v>
      </c>
      <c r="K60" s="5">
        <f t="shared" si="14"/>
        <v>787520.25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794146.39</v>
      </c>
      <c r="I61" s="6">
        <v>0</v>
      </c>
      <c r="J61" s="6">
        <v>0</v>
      </c>
      <c r="K61" s="5">
        <f t="shared" si="14"/>
        <v>794146.39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400739.17</v>
      </c>
      <c r="J63" s="6">
        <v>0</v>
      </c>
      <c r="K63" s="5">
        <f t="shared" si="14"/>
        <v>400739.17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654115.18</v>
      </c>
      <c r="J64" s="6">
        <v>0</v>
      </c>
      <c r="K64" s="5">
        <f t="shared" si="14"/>
        <v>654115.18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406236.08</v>
      </c>
      <c r="K65" s="5">
        <f t="shared" si="14"/>
        <v>406236.08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2020-12-03T19:50:23Z</dcterms:modified>
  <cp:category/>
  <cp:version/>
  <cp:contentType/>
  <cp:contentStatus/>
</cp:coreProperties>
</file>