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<sst xmlns="http://schemas.openxmlformats.org/spreadsheetml/2006/main" count="74" uniqueCount="73">
  <si>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</si>
  <si>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</si>
  <si>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</si>
  <si>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</si>
  <si>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</si>
  <si>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</si>
  <si>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</si>
  <si>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</si>
  <si>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</si>
  <si>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</si>
  <si>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</si>
  <si>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</si>
  <si>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</si>
  <si>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</si>
  <si>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</si>
  <si>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</si>
  <si>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</si>
  <si>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</si>
  <si>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</si>
  <si>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</si>
  <si>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</si>
  <si>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</si>
  <si>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</si>
  <si>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</si>
  <si>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</si>
  <si>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</si>
  <si>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</si>
  <si>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</si>
  <si>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</si>
  <si>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</si>
  <si>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</si>
  <si>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</si>
  <si>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</si>
  <si>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</si>
  <si>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</si>
  <si>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</si>
  <si>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</si>
  <si>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</si>
  <si>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</si>
  <si>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</si>
  <si>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</si>
  <si>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</si>
  <si>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</si>
  <si>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</si>
  <si>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</si>
  <si>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</si>
  <si>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</si>
  <si>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</si>
  <si>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</si>
  <si>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</si>
  <si>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</si>
  <si>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</si>
  <si>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</si>
  <si>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</si>
  <si>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</si>
  <si>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</si>
  <si>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</si>
  <si>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</si>
  <si>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</si>
  <si>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</si>
  <si>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</si>
  <si>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</si>
  <si>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</si>
  <si>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</si>
  <si>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</si>
  <si>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</si>
  <si>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</si>
  <si>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</si>
  <si>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</si>
  <si>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</si>
  <si>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</si>
  <si>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</si>
  <si>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26/11/20 - VENCIMENTO 03/12/20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</si>
</sst>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244063</v>
      </c>
      <c r="C7" s="47">
        <f t="shared" si="0"/>
        <v>211231</v>
      </c>
      <c r="D7" s="47">
        <f t="shared" si="0"/>
        <v>273912</v>
      </c>
      <c r="E7" s="47">
        <f t="shared" si="0"/>
        <v>143908</v>
      </c>
      <c r="F7" s="47">
        <f t="shared" si="0"/>
        <v>174041</v>
      </c>
      <c r="G7" s="47">
        <f t="shared" si="0"/>
        <v>190898</v>
      </c>
      <c r="H7" s="47">
        <f t="shared" si="0"/>
        <v>222432</v>
      </c>
      <c r="I7" s="47">
        <f t="shared" si="0"/>
        <v>283879</v>
      </c>
      <c r="J7" s="47">
        <f t="shared" si="0"/>
        <v>86397</v>
      </c>
      <c r="K7" s="47">
        <f t="shared" si="0"/>
        <v>1830761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15890</v>
      </c>
      <c r="C8" s="45">
        <f t="shared" si="1"/>
        <v>15268</v>
      </c>
      <c r="D8" s="45">
        <f t="shared" si="1"/>
        <v>17024</v>
      </c>
      <c r="E8" s="45">
        <f t="shared" si="1"/>
        <v>9548</v>
      </c>
      <c r="F8" s="45">
        <f t="shared" si="1"/>
        <v>11593</v>
      </c>
      <c r="G8" s="45">
        <f t="shared" si="1"/>
        <v>7404</v>
      </c>
      <c r="H8" s="45">
        <f t="shared" si="1"/>
        <v>6654</v>
      </c>
      <c r="I8" s="45">
        <f t="shared" si="1"/>
        <v>16347</v>
      </c>
      <c r="J8" s="45">
        <f t="shared" si="1"/>
        <v>2756</v>
      </c>
      <c r="K8" s="38">
        <f>SUM(B8:J8)</f>
        <v>102484</v>
      </c>
      <c r="L8"/>
      <c r="M8"/>
      <c r="N8"/>
    </row>
    <row r="9" spans="1:14" ht="16.5" customHeight="1">
      <c r="A9" s="22" t="s">
        <v>35</v>
      </c>
      <c r="B9" s="45">
        <v>15870</v>
      </c>
      <c r="C9" s="45">
        <v>15264</v>
      </c>
      <c r="D9" s="45">
        <v>17021</v>
      </c>
      <c r="E9" s="45">
        <v>9523</v>
      </c>
      <c r="F9" s="45">
        <v>11585</v>
      </c>
      <c r="G9" s="45">
        <v>7402</v>
      </c>
      <c r="H9" s="45">
        <v>6654</v>
      </c>
      <c r="I9" s="45">
        <v>16325</v>
      </c>
      <c r="J9" s="45">
        <v>2756</v>
      </c>
      <c r="K9" s="38">
        <f>SUM(B9:J9)</f>
        <v>102400</v>
      </c>
      <c r="L9"/>
      <c r="M9"/>
      <c r="N9"/>
    </row>
    <row r="10" spans="1:14" ht="16.5" customHeight="1">
      <c r="A10" s="22" t="s">
        <v>34</v>
      </c>
      <c r="B10" s="45">
        <v>20</v>
      </c>
      <c r="C10" s="45">
        <v>4</v>
      </c>
      <c r="D10" s="45">
        <v>3</v>
      </c>
      <c r="E10" s="45">
        <v>25</v>
      </c>
      <c r="F10" s="45">
        <v>8</v>
      </c>
      <c r="G10" s="45">
        <v>2</v>
      </c>
      <c r="H10" s="45">
        <v>0</v>
      </c>
      <c r="I10" s="45">
        <v>22</v>
      </c>
      <c r="J10" s="45">
        <v>0</v>
      </c>
      <c r="K10" s="38">
        <f>SUM(B10:J10)</f>
        <v>84</v>
      </c>
      <c r="L10"/>
      <c r="M10"/>
      <c r="N10"/>
    </row>
    <row r="11" spans="1:14" ht="16.5" customHeight="1">
      <c r="A11" s="44" t="s">
        <v>33</v>
      </c>
      <c r="B11" s="43">
        <v>228173</v>
      </c>
      <c r="C11" s="43">
        <v>195963</v>
      </c>
      <c r="D11" s="43">
        <v>256888</v>
      </c>
      <c r="E11" s="43">
        <v>134360</v>
      </c>
      <c r="F11" s="43">
        <v>162448</v>
      </c>
      <c r="G11" s="43">
        <v>183494</v>
      </c>
      <c r="H11" s="43">
        <v>215778</v>
      </c>
      <c r="I11" s="43">
        <v>267532</v>
      </c>
      <c r="J11" s="43">
        <v>83641</v>
      </c>
      <c r="K11" s="38">
        <f>SUM(B11:J11)</f>
        <v>1728277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1.379592718025097</v>
      </c>
      <c r="C15" s="39">
        <v>1.467188814072829</v>
      </c>
      <c r="D15" s="39">
        <v>1.215925514476341</v>
      </c>
      <c r="E15" s="39">
        <v>1.572072719612871</v>
      </c>
      <c r="F15" s="39">
        <v>1.329420489493887</v>
      </c>
      <c r="G15" s="39">
        <v>1.269440860494162</v>
      </c>
      <c r="H15" s="39">
        <v>1.25912801182887</v>
      </c>
      <c r="I15" s="39">
        <v>1.326232523287355</v>
      </c>
      <c r="J15" s="39">
        <v>1.45146376172734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1142723.1600000001</v>
      </c>
      <c r="C17" s="36">
        <f aca="true" t="shared" si="2" ref="C17:J17">C18+C19+C20+C21+C22+C23+C24</f>
        <v>1151610.99</v>
      </c>
      <c r="D17" s="36">
        <f t="shared" si="2"/>
        <v>1363742.35</v>
      </c>
      <c r="E17" s="36">
        <f t="shared" si="2"/>
        <v>815361.77</v>
      </c>
      <c r="F17" s="36">
        <f t="shared" si="2"/>
        <v>881090.48</v>
      </c>
      <c r="G17" s="36">
        <f t="shared" si="2"/>
        <v>921869.2899999999</v>
      </c>
      <c r="H17" s="36">
        <f t="shared" si="2"/>
        <v>860015.8699999999</v>
      </c>
      <c r="I17" s="36">
        <f t="shared" si="2"/>
        <v>1180580.0099999998</v>
      </c>
      <c r="J17" s="36">
        <f t="shared" si="2"/>
        <v>440142.53</v>
      </c>
      <c r="K17" s="36">
        <f aca="true" t="shared" si="3" ref="K17:K24">SUM(B17:J17)</f>
        <v>8757136.45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830009.45</v>
      </c>
      <c r="C18" s="30">
        <f t="shared" si="4"/>
        <v>788546.45</v>
      </c>
      <c r="D18" s="30">
        <f t="shared" si="4"/>
        <v>1132708.29</v>
      </c>
      <c r="E18" s="30">
        <f t="shared" si="4"/>
        <v>518097.58</v>
      </c>
      <c r="F18" s="30">
        <f t="shared" si="4"/>
        <v>662626.3</v>
      </c>
      <c r="G18" s="30">
        <f t="shared" si="4"/>
        <v>734861.85</v>
      </c>
      <c r="H18" s="30">
        <f t="shared" si="4"/>
        <v>682554.84</v>
      </c>
      <c r="I18" s="30">
        <f t="shared" si="4"/>
        <v>879343.59</v>
      </c>
      <c r="J18" s="30">
        <f t="shared" si="4"/>
        <v>303210.27</v>
      </c>
      <c r="K18" s="30">
        <f t="shared" si="3"/>
        <v>6531958.619999999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315065.54</v>
      </c>
      <c r="C19" s="30">
        <f t="shared" si="5"/>
        <v>368400.08</v>
      </c>
      <c r="D19" s="30">
        <f t="shared" si="5"/>
        <v>244580.62</v>
      </c>
      <c r="E19" s="30">
        <f t="shared" si="5"/>
        <v>296389.49</v>
      </c>
      <c r="F19" s="30">
        <f t="shared" si="5"/>
        <v>218282.68</v>
      </c>
      <c r="G19" s="30">
        <f t="shared" si="5"/>
        <v>198001.81</v>
      </c>
      <c r="H19" s="30">
        <f t="shared" si="5"/>
        <v>176869.08</v>
      </c>
      <c r="I19" s="30">
        <f t="shared" si="5"/>
        <v>286870.48</v>
      </c>
      <c r="J19" s="30">
        <f t="shared" si="5"/>
        <v>136888.45</v>
      </c>
      <c r="K19" s="30">
        <f t="shared" si="3"/>
        <v>2241348.2300000004</v>
      </c>
      <c r="L19"/>
      <c r="M19"/>
      <c r="N19"/>
    </row>
    <row r="20" spans="1:14" ht="16.5" customHeight="1">
      <c r="A20" s="18" t="s">
        <v>28</v>
      </c>
      <c r="B20" s="30">
        <v>30734.6</v>
      </c>
      <c r="C20" s="30">
        <v>24568.42</v>
      </c>
      <c r="D20" s="30">
        <v>21015.29</v>
      </c>
      <c r="E20" s="30">
        <v>19700.93</v>
      </c>
      <c r="F20" s="30">
        <v>22374.79</v>
      </c>
      <c r="G20" s="30">
        <v>14610.39</v>
      </c>
      <c r="H20" s="30">
        <v>21813.09</v>
      </c>
      <c r="I20" s="30">
        <v>42981.7</v>
      </c>
      <c r="J20" s="30">
        <v>10866.52</v>
      </c>
      <c r="K20" s="30">
        <f t="shared" si="3"/>
        <v>208665.72999999995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2735.98</v>
      </c>
      <c r="I21" s="34">
        <v>1367.99</v>
      </c>
      <c r="J21" s="34">
        <v>1367.99</v>
      </c>
      <c r="K21" s="30">
        <f t="shared" si="3"/>
        <v>13679.9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-238.8</v>
      </c>
      <c r="F23" s="30">
        <v>0</v>
      </c>
      <c r="G23" s="30">
        <v>-1376.4</v>
      </c>
      <c r="H23" s="30">
        <v>0</v>
      </c>
      <c r="I23" s="30">
        <v>0</v>
      </c>
      <c r="J23" s="30">
        <v>0</v>
      </c>
      <c r="K23" s="30">
        <f t="shared" si="3"/>
        <v>-1837.3400000000001</v>
      </c>
      <c r="L23"/>
      <c r="M23"/>
      <c r="N23"/>
    </row>
    <row r="24" spans="1:14" ht="16.5" customHeight="1">
      <c r="A24" s="18" t="s">
        <v>70</v>
      </c>
      <c r="B24" s="30">
        <v>-34232.28</v>
      </c>
      <c r="C24" s="30">
        <v>-32639.94</v>
      </c>
      <c r="D24" s="30">
        <v>-35929.84</v>
      </c>
      <c r="E24" s="30">
        <v>-19955.42</v>
      </c>
      <c r="F24" s="30">
        <v>-23561.28</v>
      </c>
      <c r="G24" s="30">
        <v>-24228.36</v>
      </c>
      <c r="H24" s="30">
        <v>-23957.12</v>
      </c>
      <c r="I24" s="30">
        <v>-29983.75</v>
      </c>
      <c r="J24" s="30">
        <v>-12190.7</v>
      </c>
      <c r="K24" s="30">
        <f t="shared" si="3"/>
        <v>-236678.69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-144297.69</v>
      </c>
      <c r="C27" s="30">
        <f t="shared" si="6"/>
        <v>-74827.90000000001</v>
      </c>
      <c r="D27" s="30">
        <f t="shared" si="6"/>
        <v>-113313.75</v>
      </c>
      <c r="E27" s="30">
        <f t="shared" si="6"/>
        <v>-123543.17</v>
      </c>
      <c r="F27" s="30">
        <f t="shared" si="6"/>
        <v>-50974</v>
      </c>
      <c r="G27" s="30">
        <f t="shared" si="6"/>
        <v>-135541.75</v>
      </c>
      <c r="H27" s="30">
        <f t="shared" si="6"/>
        <v>-50621.520000000004</v>
      </c>
      <c r="I27" s="30">
        <f t="shared" si="6"/>
        <v>-105138.49</v>
      </c>
      <c r="J27" s="30">
        <f t="shared" si="6"/>
        <v>-27794.379999999997</v>
      </c>
      <c r="K27" s="30">
        <f aca="true" t="shared" si="7" ref="K27:K35">SUM(B27:J27)</f>
        <v>-826052.65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-144297.69</v>
      </c>
      <c r="C28" s="30">
        <f t="shared" si="8"/>
        <v>-74827.90000000001</v>
      </c>
      <c r="D28" s="30">
        <f t="shared" si="8"/>
        <v>-94687.59</v>
      </c>
      <c r="E28" s="30">
        <f t="shared" si="8"/>
        <v>-123543.17</v>
      </c>
      <c r="F28" s="30">
        <f t="shared" si="8"/>
        <v>-50974</v>
      </c>
      <c r="G28" s="30">
        <f t="shared" si="8"/>
        <v>-135541.75</v>
      </c>
      <c r="H28" s="30">
        <f t="shared" si="8"/>
        <v>-50621.520000000004</v>
      </c>
      <c r="I28" s="30">
        <f t="shared" si="8"/>
        <v>-105138.49</v>
      </c>
      <c r="J28" s="30">
        <f t="shared" si="8"/>
        <v>-22402.199999999997</v>
      </c>
      <c r="K28" s="30">
        <f t="shared" si="7"/>
        <v>-802034.31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-69828</v>
      </c>
      <c r="C29" s="30">
        <f aca="true" t="shared" si="9" ref="C29:J29">-ROUND((C9)*$E$3,2)</f>
        <v>-67161.6</v>
      </c>
      <c r="D29" s="30">
        <f t="shared" si="9"/>
        <v>-74892.4</v>
      </c>
      <c r="E29" s="30">
        <f t="shared" si="9"/>
        <v>-41901.2</v>
      </c>
      <c r="F29" s="30">
        <f t="shared" si="9"/>
        <v>-50974</v>
      </c>
      <c r="G29" s="30">
        <f t="shared" si="9"/>
        <v>-32568.8</v>
      </c>
      <c r="H29" s="30">
        <f t="shared" si="9"/>
        <v>-29277.6</v>
      </c>
      <c r="I29" s="30">
        <f t="shared" si="9"/>
        <v>-71830</v>
      </c>
      <c r="J29" s="30">
        <f t="shared" si="9"/>
        <v>-12126.4</v>
      </c>
      <c r="K29" s="30">
        <f t="shared" si="7"/>
        <v>-450560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-215.6</v>
      </c>
      <c r="C31" s="30">
        <v>-123.2</v>
      </c>
      <c r="D31" s="30">
        <v>-61.6</v>
      </c>
      <c r="E31" s="30">
        <v>-154</v>
      </c>
      <c r="F31" s="26">
        <v>0</v>
      </c>
      <c r="G31" s="30">
        <v>-61.6</v>
      </c>
      <c r="H31" s="30">
        <v>-16.54</v>
      </c>
      <c r="I31" s="30">
        <v>-25.83</v>
      </c>
      <c r="J31" s="30">
        <v>-7.97</v>
      </c>
      <c r="K31" s="30">
        <f t="shared" si="7"/>
        <v>-666.3400000000001</v>
      </c>
      <c r="L31"/>
      <c r="M31"/>
      <c r="N31"/>
    </row>
    <row r="32" spans="1:14" ht="16.5" customHeight="1">
      <c r="A32" s="25" t="s">
        <v>21</v>
      </c>
      <c r="B32" s="30">
        <v>-74254.09</v>
      </c>
      <c r="C32" s="30">
        <v>-7543.1</v>
      </c>
      <c r="D32" s="30">
        <v>-19733.59</v>
      </c>
      <c r="E32" s="30">
        <v>-81487.97</v>
      </c>
      <c r="F32" s="26">
        <v>0</v>
      </c>
      <c r="G32" s="30">
        <v>-102911.35</v>
      </c>
      <c r="H32" s="30">
        <v>-21327.38</v>
      </c>
      <c r="I32" s="30">
        <v>-33282.66</v>
      </c>
      <c r="J32" s="30">
        <v>-10267.83</v>
      </c>
      <c r="K32" s="30">
        <f t="shared" si="7"/>
        <v>-350807.97000000003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998425.4700000002</v>
      </c>
      <c r="C47" s="27">
        <f aca="true" t="shared" si="11" ref="C47:J47">IF(C17+C27+C48&lt;0,0,C17+C27+C48)</f>
        <v>1076783.09</v>
      </c>
      <c r="D47" s="27">
        <f t="shared" si="11"/>
        <v>1250428.6</v>
      </c>
      <c r="E47" s="27">
        <f t="shared" si="11"/>
        <v>691818.6</v>
      </c>
      <c r="F47" s="27">
        <f t="shared" si="11"/>
        <v>830116.48</v>
      </c>
      <c r="G47" s="27">
        <f t="shared" si="11"/>
        <v>786327.5399999999</v>
      </c>
      <c r="H47" s="27">
        <f t="shared" si="11"/>
        <v>809394.3499999999</v>
      </c>
      <c r="I47" s="27">
        <f t="shared" si="11"/>
        <v>1075441.5199999998</v>
      </c>
      <c r="J47" s="27">
        <f t="shared" si="11"/>
        <v>412348.15</v>
      </c>
      <c r="K47" s="20">
        <f>SUM(B47:J47)</f>
        <v>7931083.8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998425.47</v>
      </c>
      <c r="C53" s="10">
        <f t="shared" si="13"/>
        <v>1076783.09</v>
      </c>
      <c r="D53" s="10">
        <f t="shared" si="13"/>
        <v>1250428.61</v>
      </c>
      <c r="E53" s="10">
        <f t="shared" si="13"/>
        <v>691818.6</v>
      </c>
      <c r="F53" s="10">
        <f t="shared" si="13"/>
        <v>830116.48</v>
      </c>
      <c r="G53" s="10">
        <f t="shared" si="13"/>
        <v>786327.54</v>
      </c>
      <c r="H53" s="10">
        <f t="shared" si="13"/>
        <v>809394.34</v>
      </c>
      <c r="I53" s="10">
        <f>SUM(I54:I66)</f>
        <v>1075441.52</v>
      </c>
      <c r="J53" s="10">
        <f t="shared" si="13"/>
        <v>412348.15</v>
      </c>
      <c r="K53" s="5">
        <f>SUM(K54:K66)</f>
        <v>7931083.800000001</v>
      </c>
      <c r="L53" s="9"/>
    </row>
    <row r="54" spans="1:11" ht="16.5" customHeight="1">
      <c r="A54" s="7" t="s">
        <v>60</v>
      </c>
      <c r="B54" s="8">
        <v>872224.49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872224.49</v>
      </c>
    </row>
    <row r="55" spans="1:11" ht="16.5" customHeight="1">
      <c r="A55" s="7" t="s">
        <v>61</v>
      </c>
      <c r="B55" s="8">
        <v>126200.98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126200.98</v>
      </c>
    </row>
    <row r="56" spans="1:11" ht="16.5" customHeight="1">
      <c r="A56" s="7" t="s">
        <v>4</v>
      </c>
      <c r="B56" s="6">
        <v>0</v>
      </c>
      <c r="C56" s="8">
        <v>1076783.09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1076783.09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1250428.61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1250428.61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691818.6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691818.6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830116.48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830116.48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786327.54</v>
      </c>
      <c r="H60" s="6">
        <v>0</v>
      </c>
      <c r="I60" s="6">
        <v>0</v>
      </c>
      <c r="J60" s="6">
        <v>0</v>
      </c>
      <c r="K60" s="5">
        <f t="shared" si="14"/>
        <v>786327.54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809394.34</v>
      </c>
      <c r="I61" s="6">
        <v>0</v>
      </c>
      <c r="J61" s="6">
        <v>0</v>
      </c>
      <c r="K61" s="5">
        <f t="shared" si="14"/>
        <v>809394.34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392858.79</v>
      </c>
      <c r="J63" s="6">
        <v>0</v>
      </c>
      <c r="K63" s="5">
        <f t="shared" si="14"/>
        <v>392858.79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682582.73</v>
      </c>
      <c r="J64" s="6">
        <v>0</v>
      </c>
      <c r="K64" s="5">
        <f t="shared" si="14"/>
        <v>682582.73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412348.15</v>
      </c>
      <c r="K65" s="5">
        <f t="shared" si="14"/>
        <v>412348.15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2020-12-02T17:14:57Z</dcterms:modified>
  <cp:category/>
  <cp:version/>
  <cp:contentType/>
  <cp:contentStatus/>
</cp:coreProperties>
</file>