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<sst xmlns="http://schemas.openxmlformats.org/spreadsheetml/2006/main" count="75" uniqueCount="74">
  <si>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</si>
  <si>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</si>
  <si>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</si>
  <si>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</si>
  <si>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</si>
  <si>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</si>
  <si>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</si>
  <si>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</si>
  <si>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</si>
  <si>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</si>
  <si>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</si>
  <si>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</si>
  <si>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</si>
  <si>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</si>
  <si>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</si>
  <si>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</si>
  <si>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</si>
  <si>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</si>
  <si>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</si>
  <si>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</si>
  <si>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</si>
  <si>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</si>
  <si>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</si>
  <si>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</si>
  <si>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</si>
  <si>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</si>
  <si>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</si>
  <si>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</si>
  <si>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</si>
  <si>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</si>
  <si>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</si>
  <si>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</si>
  <si>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</si>
  <si>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</si>
  <si>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</si>
  <si>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</si>
  <si>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</si>
  <si>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</si>
  <si>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</si>
  <si>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</si>
  <si>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</si>
  <si>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</si>
  <si>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</si>
  <si>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</si>
  <si>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</si>
  <si>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</si>
  <si>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</si>
  <si>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</si>
  <si>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</si>
  <si>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</si>
  <si>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</si>
  <si>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</si>
  <si>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</si>
  <si>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</si>
  <si>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</si>
  <si>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</si>
  <si>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</si>
  <si>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</si>
  <si>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</si>
  <si>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</si>
  <si>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</si>
  <si>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</si>
  <si>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</si>
  <si>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</si>
  <si>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</si>
  <si>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</si>
  <si>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</si>
  <si>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</si>
  <si>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</si>
  <si>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</si>
  <si>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</si>
  <si>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25/11/20 - VENCIMENTO 02/12/20</t>
  </si>
  <si>
    <t>5.3. Revisão de Remuneração pelo Transporte Coletivo ¹</t>
  </si>
  <si>
    <t>¹ Revisões de acordo com as portarias SMT.GAB 081 e 087/20, operação de 02/07.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</si>
</sst>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247687</v>
      </c>
      <c r="C7" s="47">
        <f t="shared" si="0"/>
        <v>213501</v>
      </c>
      <c r="D7" s="47">
        <f t="shared" si="0"/>
        <v>283318</v>
      </c>
      <c r="E7" s="47">
        <f t="shared" si="0"/>
        <v>148454</v>
      </c>
      <c r="F7" s="47">
        <f t="shared" si="0"/>
        <v>175986</v>
      </c>
      <c r="G7" s="47">
        <f t="shared" si="0"/>
        <v>196116</v>
      </c>
      <c r="H7" s="47">
        <f t="shared" si="0"/>
        <v>224237</v>
      </c>
      <c r="I7" s="47">
        <f t="shared" si="0"/>
        <v>284480</v>
      </c>
      <c r="J7" s="47">
        <f t="shared" si="0"/>
        <v>86285</v>
      </c>
      <c r="K7" s="47">
        <f t="shared" si="0"/>
        <v>1860064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15461</v>
      </c>
      <c r="C8" s="45">
        <f t="shared" si="1"/>
        <v>15081</v>
      </c>
      <c r="D8" s="45">
        <f t="shared" si="1"/>
        <v>17161</v>
      </c>
      <c r="E8" s="45">
        <f t="shared" si="1"/>
        <v>9830</v>
      </c>
      <c r="F8" s="45">
        <f t="shared" si="1"/>
        <v>11739</v>
      </c>
      <c r="G8" s="45">
        <f t="shared" si="1"/>
        <v>7337</v>
      </c>
      <c r="H8" s="45">
        <f t="shared" si="1"/>
        <v>6619</v>
      </c>
      <c r="I8" s="45">
        <f t="shared" si="1"/>
        <v>16154</v>
      </c>
      <c r="J8" s="45">
        <f t="shared" si="1"/>
        <v>2756</v>
      </c>
      <c r="K8" s="38">
        <f>SUM(B8:J8)</f>
        <v>102138</v>
      </c>
      <c r="L8"/>
      <c r="M8"/>
      <c r="N8"/>
    </row>
    <row r="9" spans="1:14" ht="16.5" customHeight="1">
      <c r="A9" s="22" t="s">
        <v>34</v>
      </c>
      <c r="B9" s="45">
        <v>15441</v>
      </c>
      <c r="C9" s="45">
        <v>15075</v>
      </c>
      <c r="D9" s="45">
        <v>17158</v>
      </c>
      <c r="E9" s="45">
        <v>9792</v>
      </c>
      <c r="F9" s="45">
        <v>11732</v>
      </c>
      <c r="G9" s="45">
        <v>7335</v>
      </c>
      <c r="H9" s="45">
        <v>6619</v>
      </c>
      <c r="I9" s="45">
        <v>16131</v>
      </c>
      <c r="J9" s="45">
        <v>2756</v>
      </c>
      <c r="K9" s="38">
        <f>SUM(B9:J9)</f>
        <v>102039</v>
      </c>
      <c r="L9"/>
      <c r="M9"/>
      <c r="N9"/>
    </row>
    <row r="10" spans="1:14" ht="16.5" customHeight="1">
      <c r="A10" s="22" t="s">
        <v>33</v>
      </c>
      <c r="B10" s="45">
        <v>20</v>
      </c>
      <c r="C10" s="45">
        <v>6</v>
      </c>
      <c r="D10" s="45">
        <v>3</v>
      </c>
      <c r="E10" s="45">
        <v>38</v>
      </c>
      <c r="F10" s="45">
        <v>7</v>
      </c>
      <c r="G10" s="45">
        <v>2</v>
      </c>
      <c r="H10" s="45">
        <v>0</v>
      </c>
      <c r="I10" s="45">
        <v>23</v>
      </c>
      <c r="J10" s="45">
        <v>0</v>
      </c>
      <c r="K10" s="38">
        <f>SUM(B10:J10)</f>
        <v>99</v>
      </c>
      <c r="L10"/>
      <c r="M10"/>
      <c r="N10"/>
    </row>
    <row r="11" spans="1:14" ht="16.5" customHeight="1">
      <c r="A11" s="44" t="s">
        <v>32</v>
      </c>
      <c r="B11" s="43">
        <v>232226</v>
      </c>
      <c r="C11" s="43">
        <v>198420</v>
      </c>
      <c r="D11" s="43">
        <v>266157</v>
      </c>
      <c r="E11" s="43">
        <v>138624</v>
      </c>
      <c r="F11" s="43">
        <v>164247</v>
      </c>
      <c r="G11" s="43">
        <v>188779</v>
      </c>
      <c r="H11" s="43">
        <v>217618</v>
      </c>
      <c r="I11" s="43">
        <v>268326</v>
      </c>
      <c r="J11" s="43">
        <v>83529</v>
      </c>
      <c r="K11" s="38">
        <f>SUM(B11:J11)</f>
        <v>1757926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1.369558527944106</v>
      </c>
      <c r="C15" s="39">
        <v>1.453809632792026</v>
      </c>
      <c r="D15" s="39">
        <v>1.184046019297704</v>
      </c>
      <c r="E15" s="39">
        <v>1.547154671961212</v>
      </c>
      <c r="F15" s="39">
        <v>1.313356092133136</v>
      </c>
      <c r="G15" s="39">
        <v>1.269059518307102</v>
      </c>
      <c r="H15" s="39">
        <v>1.250337107988044</v>
      </c>
      <c r="I15" s="39">
        <v>1.323818867401744</v>
      </c>
      <c r="J15" s="39">
        <v>1.43330312267195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1151406.3499999999</v>
      </c>
      <c r="C17" s="36">
        <f aca="true" t="shared" si="2" ref="C17:J17">C18+C19+C20+C21+C22+C23+C24</f>
        <v>1152802.49</v>
      </c>
      <c r="D17" s="36">
        <f t="shared" si="2"/>
        <v>1373967.4999999998</v>
      </c>
      <c r="E17" s="36">
        <f t="shared" si="2"/>
        <v>828272.4400000001</v>
      </c>
      <c r="F17" s="36">
        <f t="shared" si="2"/>
        <v>879906.9199999999</v>
      </c>
      <c r="G17" s="36">
        <f t="shared" si="2"/>
        <v>947519.5899999999</v>
      </c>
      <c r="H17" s="36">
        <f t="shared" si="2"/>
        <v>860826.56</v>
      </c>
      <c r="I17" s="36">
        <f t="shared" si="2"/>
        <v>1181011.4700000002</v>
      </c>
      <c r="J17" s="36">
        <f t="shared" si="2"/>
        <v>433691.86</v>
      </c>
      <c r="K17" s="36">
        <f aca="true" t="shared" si="3" ref="K17:K24">SUM(B17:J17)</f>
        <v>8809405.18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842333.95</v>
      </c>
      <c r="C18" s="30">
        <f t="shared" si="4"/>
        <v>797020.58</v>
      </c>
      <c r="D18" s="30">
        <f t="shared" si="4"/>
        <v>1171604.93</v>
      </c>
      <c r="E18" s="30">
        <f t="shared" si="4"/>
        <v>534464.09</v>
      </c>
      <c r="F18" s="30">
        <f t="shared" si="4"/>
        <v>670031.5</v>
      </c>
      <c r="G18" s="30">
        <f t="shared" si="4"/>
        <v>754948.54</v>
      </c>
      <c r="H18" s="30">
        <f t="shared" si="4"/>
        <v>688093.66</v>
      </c>
      <c r="I18" s="30">
        <f t="shared" si="4"/>
        <v>881205.25</v>
      </c>
      <c r="J18" s="30">
        <f t="shared" si="4"/>
        <v>302817.21</v>
      </c>
      <c r="K18" s="30">
        <f t="shared" si="3"/>
        <v>6642519.71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311291.69</v>
      </c>
      <c r="C19" s="30">
        <f t="shared" si="5"/>
        <v>361695.62</v>
      </c>
      <c r="D19" s="30">
        <f t="shared" si="5"/>
        <v>215629.22</v>
      </c>
      <c r="E19" s="30">
        <f t="shared" si="5"/>
        <v>292434.52</v>
      </c>
      <c r="F19" s="30">
        <f t="shared" si="5"/>
        <v>209958.45</v>
      </c>
      <c r="G19" s="30">
        <f t="shared" si="5"/>
        <v>203126.09</v>
      </c>
      <c r="H19" s="30">
        <f t="shared" si="5"/>
        <v>172255.38</v>
      </c>
      <c r="I19" s="30">
        <f t="shared" si="5"/>
        <v>285350.89</v>
      </c>
      <c r="J19" s="30">
        <f t="shared" si="5"/>
        <v>131211.64</v>
      </c>
      <c r="K19" s="30">
        <f t="shared" si="3"/>
        <v>2182953.5000000005</v>
      </c>
      <c r="L19"/>
      <c r="M19"/>
      <c r="N19"/>
    </row>
    <row r="20" spans="1:14" ht="16.5" customHeight="1">
      <c r="A20" s="18" t="s">
        <v>27</v>
      </c>
      <c r="B20" s="30">
        <v>30794.2</v>
      </c>
      <c r="C20" s="30">
        <v>23990.25</v>
      </c>
      <c r="D20" s="30">
        <v>21295.2</v>
      </c>
      <c r="E20" s="30">
        <v>20106.92</v>
      </c>
      <c r="F20" s="30">
        <v>22107.02</v>
      </c>
      <c r="G20" s="30">
        <v>14712.44</v>
      </c>
      <c r="H20" s="30">
        <v>21698.66</v>
      </c>
      <c r="I20" s="30">
        <v>43071.09</v>
      </c>
      <c r="J20" s="30">
        <v>10541.04</v>
      </c>
      <c r="K20" s="30">
        <f t="shared" si="3"/>
        <v>208316.82</v>
      </c>
      <c r="L20"/>
      <c r="M20"/>
      <c r="N20"/>
    </row>
    <row r="21" spans="1:14" ht="16.5" customHeight="1">
      <c r="A21" s="18" t="s">
        <v>26</v>
      </c>
      <c r="B21" s="30">
        <v>1367.99</v>
      </c>
      <c r="C21" s="34">
        <v>2735.98</v>
      </c>
      <c r="D21" s="34">
        <v>1367.99</v>
      </c>
      <c r="E21" s="30">
        <v>1367.99</v>
      </c>
      <c r="F21" s="30">
        <v>1367.99</v>
      </c>
      <c r="G21" s="34">
        <v>0</v>
      </c>
      <c r="H21" s="34">
        <v>2735.98</v>
      </c>
      <c r="I21" s="34">
        <v>1367.99</v>
      </c>
      <c r="J21" s="34">
        <v>1367.99</v>
      </c>
      <c r="K21" s="30">
        <f t="shared" si="3"/>
        <v>13679.9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-458.8</v>
      </c>
      <c r="H23" s="30">
        <v>0</v>
      </c>
      <c r="I23" s="30">
        <v>0</v>
      </c>
      <c r="J23" s="30">
        <v>-198.74</v>
      </c>
      <c r="K23" s="30">
        <f t="shared" si="3"/>
        <v>-657.54</v>
      </c>
      <c r="L23"/>
      <c r="M23"/>
      <c r="N23"/>
    </row>
    <row r="24" spans="1:14" ht="16.5" customHeight="1">
      <c r="A24" s="18" t="s">
        <v>69</v>
      </c>
      <c r="B24" s="30">
        <v>-34381.48</v>
      </c>
      <c r="C24" s="30">
        <v>-32639.94</v>
      </c>
      <c r="D24" s="30">
        <v>-35929.84</v>
      </c>
      <c r="E24" s="30">
        <v>-20101.08</v>
      </c>
      <c r="F24" s="30">
        <v>-23558.04</v>
      </c>
      <c r="G24" s="30">
        <v>-24808.68</v>
      </c>
      <c r="H24" s="30">
        <v>-23957.12</v>
      </c>
      <c r="I24" s="30">
        <v>-29983.75</v>
      </c>
      <c r="J24" s="30">
        <v>-12047.28</v>
      </c>
      <c r="K24" s="30">
        <f t="shared" si="3"/>
        <v>-237407.21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-136270.14</v>
      </c>
      <c r="C27" s="30">
        <f t="shared" si="6"/>
        <v>-72207.92</v>
      </c>
      <c r="D27" s="30">
        <f t="shared" si="6"/>
        <v>-115587.99</v>
      </c>
      <c r="E27" s="30">
        <f t="shared" si="6"/>
        <v>-145438.42</v>
      </c>
      <c r="F27" s="30">
        <f t="shared" si="6"/>
        <v>-51620.8</v>
      </c>
      <c r="G27" s="30">
        <f t="shared" si="6"/>
        <v>-127673.74</v>
      </c>
      <c r="H27" s="30">
        <f t="shared" si="6"/>
        <v>-47872.43</v>
      </c>
      <c r="I27" s="30">
        <f t="shared" si="6"/>
        <v>-102014.79</v>
      </c>
      <c r="J27" s="30">
        <f t="shared" si="6"/>
        <v>-28294.09</v>
      </c>
      <c r="K27" s="30">
        <f aca="true" t="shared" si="7" ref="K27:K35">SUM(B27:J27)</f>
        <v>-826980.3200000001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-138859.64</v>
      </c>
      <c r="C28" s="30">
        <f t="shared" si="8"/>
        <v>-72207.92</v>
      </c>
      <c r="D28" s="30">
        <f t="shared" si="8"/>
        <v>-99064.22</v>
      </c>
      <c r="E28" s="30">
        <f t="shared" si="8"/>
        <v>-140756.6</v>
      </c>
      <c r="F28" s="30">
        <f t="shared" si="8"/>
        <v>-51620.8</v>
      </c>
      <c r="G28" s="30">
        <f t="shared" si="8"/>
        <v>-128887.69</v>
      </c>
      <c r="H28" s="30">
        <f t="shared" si="8"/>
        <v>-49012.85</v>
      </c>
      <c r="I28" s="30">
        <f t="shared" si="8"/>
        <v>-102014.79</v>
      </c>
      <c r="J28" s="30">
        <f t="shared" si="8"/>
        <v>-21701.86</v>
      </c>
      <c r="K28" s="30">
        <f t="shared" si="7"/>
        <v>-804126.37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-67940.4</v>
      </c>
      <c r="C29" s="30">
        <f aca="true" t="shared" si="9" ref="C29:J29">-ROUND((C9)*$E$3,2)</f>
        <v>-66330</v>
      </c>
      <c r="D29" s="30">
        <f t="shared" si="9"/>
        <v>-75495.2</v>
      </c>
      <c r="E29" s="30">
        <f t="shared" si="9"/>
        <v>-43084.8</v>
      </c>
      <c r="F29" s="30">
        <f t="shared" si="9"/>
        <v>-51620.8</v>
      </c>
      <c r="G29" s="30">
        <f t="shared" si="9"/>
        <v>-32274</v>
      </c>
      <c r="H29" s="30">
        <f t="shared" si="9"/>
        <v>-29123.6</v>
      </c>
      <c r="I29" s="30">
        <f t="shared" si="9"/>
        <v>-70976.4</v>
      </c>
      <c r="J29" s="30">
        <f t="shared" si="9"/>
        <v>-12126.4</v>
      </c>
      <c r="K29" s="30">
        <f t="shared" si="7"/>
        <v>-448971.6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-462</v>
      </c>
      <c r="C31" s="30">
        <v>-184.8</v>
      </c>
      <c r="D31" s="30">
        <v>-123.2</v>
      </c>
      <c r="E31" s="30">
        <v>-215.6</v>
      </c>
      <c r="F31" s="26">
        <v>0</v>
      </c>
      <c r="G31" s="30">
        <v>-92.4</v>
      </c>
      <c r="H31" s="30">
        <v>0</v>
      </c>
      <c r="I31" s="30">
        <v>0</v>
      </c>
      <c r="J31" s="30">
        <v>0</v>
      </c>
      <c r="K31" s="30">
        <f t="shared" si="7"/>
        <v>-1078</v>
      </c>
      <c r="L31"/>
      <c r="M31"/>
      <c r="N31"/>
    </row>
    <row r="32" spans="1:14" ht="16.5" customHeight="1">
      <c r="A32" s="25" t="s">
        <v>20</v>
      </c>
      <c r="B32" s="30">
        <v>-70457.24</v>
      </c>
      <c r="C32" s="30">
        <v>-5693.12</v>
      </c>
      <c r="D32" s="30">
        <v>-23445.82</v>
      </c>
      <c r="E32" s="30">
        <v>-97456.2</v>
      </c>
      <c r="F32" s="26">
        <v>0</v>
      </c>
      <c r="G32" s="30">
        <v>-96521.29</v>
      </c>
      <c r="H32" s="30">
        <v>-19889.25</v>
      </c>
      <c r="I32" s="30">
        <v>-31038.39</v>
      </c>
      <c r="J32" s="30">
        <v>-9575.46</v>
      </c>
      <c r="K32" s="30">
        <f t="shared" si="7"/>
        <v>-354076.77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-18626.16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-24018.34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-18626.16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-24018.34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2589.5</v>
      </c>
      <c r="C45" s="17">
        <v>0</v>
      </c>
      <c r="D45" s="27">
        <v>2102.39</v>
      </c>
      <c r="E45" s="27">
        <v>-4681.82</v>
      </c>
      <c r="F45" s="17">
        <v>0</v>
      </c>
      <c r="G45" s="27">
        <v>1213.95</v>
      </c>
      <c r="H45" s="27">
        <v>1140.42</v>
      </c>
      <c r="I45" s="17">
        <v>0</v>
      </c>
      <c r="J45" s="27">
        <v>-1200.05</v>
      </c>
      <c r="K45" s="27">
        <f>SUM(B45:J45)</f>
        <v>1164.3899999999996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1015136.2099999998</v>
      </c>
      <c r="C47" s="27">
        <f aca="true" t="shared" si="11" ref="C47:J47">IF(C17+C27+C48&lt;0,0,C17+C27+C48)</f>
        <v>1080594.57</v>
      </c>
      <c r="D47" s="27">
        <f t="shared" si="11"/>
        <v>1258379.5099999998</v>
      </c>
      <c r="E47" s="27">
        <f t="shared" si="11"/>
        <v>682834.02</v>
      </c>
      <c r="F47" s="27">
        <f t="shared" si="11"/>
        <v>828286.1199999999</v>
      </c>
      <c r="G47" s="27">
        <f t="shared" si="11"/>
        <v>819845.8499999999</v>
      </c>
      <c r="H47" s="27">
        <f t="shared" si="11"/>
        <v>812954.13</v>
      </c>
      <c r="I47" s="27">
        <f t="shared" si="11"/>
        <v>1078996.6800000002</v>
      </c>
      <c r="J47" s="27">
        <f t="shared" si="11"/>
        <v>405397.76999999996</v>
      </c>
      <c r="K47" s="20">
        <f>SUM(B47:J47)</f>
        <v>7982424.859999999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1015136.2200000001</v>
      </c>
      <c r="C53" s="10">
        <f t="shared" si="13"/>
        <v>1080594.57</v>
      </c>
      <c r="D53" s="10">
        <f t="shared" si="13"/>
        <v>1258379.52</v>
      </c>
      <c r="E53" s="10">
        <f t="shared" si="13"/>
        <v>682834.03</v>
      </c>
      <c r="F53" s="10">
        <f t="shared" si="13"/>
        <v>828286.12</v>
      </c>
      <c r="G53" s="10">
        <f t="shared" si="13"/>
        <v>819845.8499999999</v>
      </c>
      <c r="H53" s="10">
        <f t="shared" si="13"/>
        <v>812954.13</v>
      </c>
      <c r="I53" s="10">
        <f>SUM(I54:I66)</f>
        <v>1078996.67</v>
      </c>
      <c r="J53" s="10">
        <f t="shared" si="13"/>
        <v>405397.77</v>
      </c>
      <c r="K53" s="5">
        <f>SUM(K54:K66)</f>
        <v>7982424.879999999</v>
      </c>
      <c r="L53" s="9"/>
    </row>
    <row r="54" spans="1:11" ht="16.5" customHeight="1">
      <c r="A54" s="7" t="s">
        <v>59</v>
      </c>
      <c r="B54" s="8">
        <v>886508.18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886508.18</v>
      </c>
    </row>
    <row r="55" spans="1:11" ht="16.5" customHeight="1">
      <c r="A55" s="7" t="s">
        <v>60</v>
      </c>
      <c r="B55" s="8">
        <v>128628.04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128628.04</v>
      </c>
    </row>
    <row r="56" spans="1:11" ht="16.5" customHeight="1">
      <c r="A56" s="7" t="s">
        <v>4</v>
      </c>
      <c r="B56" s="6">
        <v>0</v>
      </c>
      <c r="C56" s="8">
        <v>1080594.57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1080594.57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1258379.52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1258379.52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682834.03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682834.03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828286.12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828286.12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819845.8499999999</v>
      </c>
      <c r="H60" s="6">
        <v>0</v>
      </c>
      <c r="I60" s="6">
        <v>0</v>
      </c>
      <c r="J60" s="6">
        <v>0</v>
      </c>
      <c r="K60" s="5">
        <f t="shared" si="14"/>
        <v>819845.8499999999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812954.13</v>
      </c>
      <c r="I61" s="6">
        <v>0</v>
      </c>
      <c r="J61" s="6">
        <v>0</v>
      </c>
      <c r="K61" s="5">
        <f t="shared" si="14"/>
        <v>812954.13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393078.49</v>
      </c>
      <c r="J63" s="6">
        <v>0</v>
      </c>
      <c r="K63" s="5">
        <f t="shared" si="14"/>
        <v>393078.49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685918.18</v>
      </c>
      <c r="J64" s="6">
        <v>0</v>
      </c>
      <c r="K64" s="5">
        <f t="shared" si="14"/>
        <v>685918.18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405397.77</v>
      </c>
      <c r="K65" s="5">
        <f t="shared" si="14"/>
        <v>405397.77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2020-12-01T20:07:08Z</dcterms:modified>
  <cp:category/>
  <cp:version/>
  <cp:contentType/>
  <cp:contentStatus/>
</cp:coreProperties>
</file>