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<sst xmlns="http://schemas.openxmlformats.org/spreadsheetml/2006/main" count="76" uniqueCount="75">
  <si>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</si>
  <si>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</si>
  <si>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</si>
  <si>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</si>
  <si>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</si>
  <si>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</si>
  <si>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</si>
  <si>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</si>
  <si>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</si>
  <si>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</si>
  <si>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</si>
  <si>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</si>
  <si>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</si>
  <si>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</si>
  <si>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</si>
  <si>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</si>
  <si>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</si>
  <si>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</si>
  <si>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</si>
  <si>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</si>
  <si>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</si>
  <si>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</si>
  <si>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</si>
  <si>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</si>
  <si>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</si>
  <si>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</si>
  <si>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</si>
  <si>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</si>
  <si>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</si>
  <si>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</si>
  <si>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</si>
  <si>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</si>
  <si>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</si>
  <si>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</si>
  <si>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</si>
  <si>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</si>
  <si>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</si>
  <si>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</si>
  <si>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</si>
  <si>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</si>
  <si>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</si>
  <si>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</si>
  <si>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</si>
  <si>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</si>
  <si>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</si>
  <si>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</si>
  <si>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</si>
  <si>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</si>
  <si>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</si>
  <si>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</si>
  <si>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</si>
  <si>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</si>
  <si>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</si>
  <si>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</si>
  <si>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</si>
  <si>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</si>
  <si>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</si>
  <si>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</si>
  <si>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</si>
  <si>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</si>
  <si>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</si>
  <si>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</si>
  <si>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</si>
  <si>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</si>
  <si>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</si>
  <si>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</si>
  <si>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</si>
  <si>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</si>
  <si>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</si>
  <si>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</si>
  <si>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</si>
  <si>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23/11/20 - VENCIMENTO 30/11/20</t>
  </si>
  <si>
    <t>5.3. Revisão de Remuneração pelo Transporte Coletivo ¹</t>
  </si>
  <si>
    <t xml:space="preserve">¹ Revisões de acordo com as portarias SMT.GAB 081 e 087/20, período de 01 a 31/10/20; revisão de passageiros e fator de transição, período de 01 a 31/10/20. Total de 37.470 passageiros.  </t>
  </si>
  <si>
    <t xml:space="preserve">  Rede da madrugada e Arla 32 de out/20.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</si>
</sst>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237407</v>
      </c>
      <c r="C7" s="47">
        <f t="shared" si="0"/>
        <v>206991</v>
      </c>
      <c r="D7" s="47">
        <f t="shared" si="0"/>
        <v>273875</v>
      </c>
      <c r="E7" s="47">
        <f t="shared" si="0"/>
        <v>143403</v>
      </c>
      <c r="F7" s="47">
        <f t="shared" si="0"/>
        <v>167616</v>
      </c>
      <c r="G7" s="47">
        <f t="shared" si="0"/>
        <v>189932</v>
      </c>
      <c r="H7" s="47">
        <f t="shared" si="0"/>
        <v>215700</v>
      </c>
      <c r="I7" s="47">
        <f t="shared" si="0"/>
        <v>274719</v>
      </c>
      <c r="J7" s="47">
        <f t="shared" si="0"/>
        <v>82139</v>
      </c>
      <c r="K7" s="47">
        <f t="shared" si="0"/>
        <v>1791782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16578</v>
      </c>
      <c r="C8" s="45">
        <f t="shared" si="1"/>
        <v>16153</v>
      </c>
      <c r="D8" s="45">
        <f t="shared" si="1"/>
        <v>18170</v>
      </c>
      <c r="E8" s="45">
        <f t="shared" si="1"/>
        <v>10267</v>
      </c>
      <c r="F8" s="45">
        <f t="shared" si="1"/>
        <v>12047</v>
      </c>
      <c r="G8" s="45">
        <f t="shared" si="1"/>
        <v>8159</v>
      </c>
      <c r="H8" s="45">
        <f t="shared" si="1"/>
        <v>7264</v>
      </c>
      <c r="I8" s="45">
        <f t="shared" si="1"/>
        <v>16979</v>
      </c>
      <c r="J8" s="45">
        <f t="shared" si="1"/>
        <v>2931</v>
      </c>
      <c r="K8" s="38">
        <f>SUM(B8:J8)</f>
        <v>108548</v>
      </c>
      <c r="L8"/>
      <c r="M8"/>
      <c r="N8"/>
    </row>
    <row r="9" spans="1:14" ht="16.5" customHeight="1">
      <c r="A9" s="22" t="s">
        <v>34</v>
      </c>
      <c r="B9" s="45">
        <v>16556</v>
      </c>
      <c r="C9" s="45">
        <v>16151</v>
      </c>
      <c r="D9" s="45">
        <v>18165</v>
      </c>
      <c r="E9" s="45">
        <v>10240</v>
      </c>
      <c r="F9" s="45">
        <v>12034</v>
      </c>
      <c r="G9" s="45">
        <v>8158</v>
      </c>
      <c r="H9" s="45">
        <v>7264</v>
      </c>
      <c r="I9" s="45">
        <v>16955</v>
      </c>
      <c r="J9" s="45">
        <v>2931</v>
      </c>
      <c r="K9" s="38">
        <f>SUM(B9:J9)</f>
        <v>108454</v>
      </c>
      <c r="L9"/>
      <c r="M9"/>
      <c r="N9"/>
    </row>
    <row r="10" spans="1:14" ht="16.5" customHeight="1">
      <c r="A10" s="22" t="s">
        <v>33</v>
      </c>
      <c r="B10" s="45">
        <v>22</v>
      </c>
      <c r="C10" s="45">
        <v>2</v>
      </c>
      <c r="D10" s="45">
        <v>5</v>
      </c>
      <c r="E10" s="45">
        <v>27</v>
      </c>
      <c r="F10" s="45">
        <v>13</v>
      </c>
      <c r="G10" s="45">
        <v>1</v>
      </c>
      <c r="H10" s="45">
        <v>0</v>
      </c>
      <c r="I10" s="45">
        <v>24</v>
      </c>
      <c r="J10" s="45">
        <v>0</v>
      </c>
      <c r="K10" s="38">
        <f>SUM(B10:J10)</f>
        <v>94</v>
      </c>
      <c r="L10"/>
      <c r="M10"/>
      <c r="N10"/>
    </row>
    <row r="11" spans="1:14" ht="16.5" customHeight="1">
      <c r="A11" s="44" t="s">
        <v>32</v>
      </c>
      <c r="B11" s="43">
        <v>220829</v>
      </c>
      <c r="C11" s="43">
        <v>190838</v>
      </c>
      <c r="D11" s="43">
        <v>255705</v>
      </c>
      <c r="E11" s="43">
        <v>133136</v>
      </c>
      <c r="F11" s="43">
        <v>155569</v>
      </c>
      <c r="G11" s="43">
        <v>181773</v>
      </c>
      <c r="H11" s="43">
        <v>208436</v>
      </c>
      <c r="I11" s="43">
        <v>257740</v>
      </c>
      <c r="J11" s="43">
        <v>79208</v>
      </c>
      <c r="K11" s="38">
        <f>SUM(B11:J11)</f>
        <v>1683234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1.411850045718732</v>
      </c>
      <c r="C15" s="39">
        <v>1.495283538575348</v>
      </c>
      <c r="D15" s="39">
        <v>1.216099660199611</v>
      </c>
      <c r="E15" s="39">
        <v>1.593140569136037</v>
      </c>
      <c r="F15" s="39">
        <v>1.371346844108406</v>
      </c>
      <c r="G15" s="39">
        <v>1.303470560277353</v>
      </c>
      <c r="H15" s="39">
        <v>1.28840210368497</v>
      </c>
      <c r="I15" s="39">
        <v>1.360777322632596</v>
      </c>
      <c r="J15" s="39">
        <v>1.516854925998299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1137721.0499999998</v>
      </c>
      <c r="C17" s="36">
        <f aca="true" t="shared" si="2" ref="C17:J17">C18+C19+C20+C21+C22+C23+C24</f>
        <v>1149448.8399999999</v>
      </c>
      <c r="D17" s="36">
        <f t="shared" si="2"/>
        <v>1364119.41</v>
      </c>
      <c r="E17" s="36">
        <f t="shared" si="2"/>
        <v>823913.15</v>
      </c>
      <c r="F17" s="36">
        <f t="shared" si="2"/>
        <v>875407.71</v>
      </c>
      <c r="G17" s="36">
        <f t="shared" si="2"/>
        <v>942596.59</v>
      </c>
      <c r="H17" s="36">
        <f t="shared" si="2"/>
        <v>850631.14</v>
      </c>
      <c r="I17" s="36">
        <f t="shared" si="2"/>
        <v>1172456.45</v>
      </c>
      <c r="J17" s="36">
        <f t="shared" si="2"/>
        <v>437165.54</v>
      </c>
      <c r="K17" s="36">
        <f aca="true" t="shared" si="3" ref="K17:K24">SUM(B17:J17)</f>
        <v>8753459.879999999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807373.73</v>
      </c>
      <c r="C18" s="30">
        <f t="shared" si="4"/>
        <v>772718.1</v>
      </c>
      <c r="D18" s="30">
        <f t="shared" si="4"/>
        <v>1132555.29</v>
      </c>
      <c r="E18" s="30">
        <f t="shared" si="4"/>
        <v>516279.48</v>
      </c>
      <c r="F18" s="30">
        <f t="shared" si="4"/>
        <v>638164.4</v>
      </c>
      <c r="G18" s="30">
        <f t="shared" si="4"/>
        <v>731143.23</v>
      </c>
      <c r="H18" s="30">
        <f t="shared" si="4"/>
        <v>661897.02</v>
      </c>
      <c r="I18" s="30">
        <f t="shared" si="4"/>
        <v>850969.57</v>
      </c>
      <c r="J18" s="30">
        <f t="shared" si="4"/>
        <v>288266.82</v>
      </c>
      <c r="K18" s="30">
        <f t="shared" si="3"/>
        <v>6399367.640000001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332516.91</v>
      </c>
      <c r="C19" s="30">
        <f t="shared" si="5"/>
        <v>382714.55</v>
      </c>
      <c r="D19" s="30">
        <f t="shared" si="5"/>
        <v>244744.81</v>
      </c>
      <c r="E19" s="30">
        <f t="shared" si="5"/>
        <v>306226.3</v>
      </c>
      <c r="F19" s="30">
        <f t="shared" si="5"/>
        <v>236980.34</v>
      </c>
      <c r="G19" s="30">
        <f t="shared" si="5"/>
        <v>221880.45</v>
      </c>
      <c r="H19" s="30">
        <f t="shared" si="5"/>
        <v>190892.49</v>
      </c>
      <c r="I19" s="30">
        <f t="shared" si="5"/>
        <v>307010.52</v>
      </c>
      <c r="J19" s="30">
        <f t="shared" si="5"/>
        <v>148992.13</v>
      </c>
      <c r="K19" s="30">
        <f t="shared" si="3"/>
        <v>2371958.5</v>
      </c>
      <c r="L19"/>
      <c r="M19"/>
      <c r="N19"/>
    </row>
    <row r="20" spans="1:14" ht="16.5" customHeight="1">
      <c r="A20" s="18" t="s">
        <v>27</v>
      </c>
      <c r="B20" s="30">
        <v>30999.26</v>
      </c>
      <c r="C20" s="30">
        <v>23920.15</v>
      </c>
      <c r="D20" s="30">
        <v>21430.15</v>
      </c>
      <c r="E20" s="30">
        <v>20143.22</v>
      </c>
      <c r="F20" s="30">
        <v>22453.02</v>
      </c>
      <c r="G20" s="30">
        <v>14882.55</v>
      </c>
      <c r="H20" s="30">
        <v>21834.12</v>
      </c>
      <c r="I20" s="30">
        <v>43092.12</v>
      </c>
      <c r="J20" s="30">
        <v>10729.3</v>
      </c>
      <c r="K20" s="30">
        <f t="shared" si="3"/>
        <v>209483.88999999998</v>
      </c>
      <c r="L20"/>
      <c r="M20"/>
      <c r="N20"/>
    </row>
    <row r="21" spans="1:14" ht="16.5" customHeight="1">
      <c r="A21" s="18" t="s">
        <v>26</v>
      </c>
      <c r="B21" s="30">
        <v>1367.99</v>
      </c>
      <c r="C21" s="34">
        <v>2735.98</v>
      </c>
      <c r="D21" s="34">
        <v>1367.99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1367.99</v>
      </c>
      <c r="K21" s="30">
        <f t="shared" si="3"/>
        <v>10943.92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-444.28</v>
      </c>
      <c r="C23" s="30">
        <v>0</v>
      </c>
      <c r="D23" s="30">
        <v>-121.87</v>
      </c>
      <c r="E23" s="30">
        <v>0</v>
      </c>
      <c r="F23" s="30">
        <v>0</v>
      </c>
      <c r="G23" s="30">
        <v>-573.5</v>
      </c>
      <c r="H23" s="30">
        <v>-107.53</v>
      </c>
      <c r="I23" s="30">
        <v>0</v>
      </c>
      <c r="J23" s="30">
        <v>0</v>
      </c>
      <c r="K23" s="30">
        <f t="shared" si="3"/>
        <v>-1247.18</v>
      </c>
      <c r="L23"/>
      <c r="M23"/>
      <c r="N23"/>
    </row>
    <row r="24" spans="1:14" ht="16.5" customHeight="1">
      <c r="A24" s="18" t="s">
        <v>69</v>
      </c>
      <c r="B24" s="30">
        <v>-34092.56</v>
      </c>
      <c r="C24" s="30">
        <v>-32639.94</v>
      </c>
      <c r="D24" s="30">
        <v>-35856.96</v>
      </c>
      <c r="E24" s="30">
        <v>-20103.84</v>
      </c>
      <c r="F24" s="30">
        <v>-23558.04</v>
      </c>
      <c r="G24" s="30">
        <v>-24736.14</v>
      </c>
      <c r="H24" s="30">
        <v>-23884.96</v>
      </c>
      <c r="I24" s="30">
        <v>-29983.75</v>
      </c>
      <c r="J24" s="30">
        <v>-12190.7</v>
      </c>
      <c r="K24" s="30">
        <f t="shared" si="3"/>
        <v>-237046.88999999998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255974.29</v>
      </c>
      <c r="C27" s="30">
        <f t="shared" si="6"/>
        <v>36474.36</v>
      </c>
      <c r="D27" s="30">
        <f t="shared" si="6"/>
        <v>392792.5</v>
      </c>
      <c r="E27" s="30">
        <f t="shared" si="6"/>
        <v>351675.1</v>
      </c>
      <c r="F27" s="30">
        <f t="shared" si="6"/>
        <v>183784.16</v>
      </c>
      <c r="G27" s="30">
        <f t="shared" si="6"/>
        <v>-10941.509999999995</v>
      </c>
      <c r="H27" s="30">
        <f t="shared" si="6"/>
        <v>210250.83000000002</v>
      </c>
      <c r="I27" s="30">
        <f t="shared" si="6"/>
        <v>147306.76</v>
      </c>
      <c r="J27" s="30">
        <f t="shared" si="6"/>
        <v>20634.12</v>
      </c>
      <c r="K27" s="30">
        <f aca="true" t="shared" si="7" ref="K27:K35">SUM(B27:J27)</f>
        <v>1587950.61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-123296.65</v>
      </c>
      <c r="C28" s="30">
        <f t="shared" si="8"/>
        <v>-74937.67</v>
      </c>
      <c r="D28" s="30">
        <f t="shared" si="8"/>
        <v>-92605.5</v>
      </c>
      <c r="E28" s="30">
        <f t="shared" si="8"/>
        <v>-99751.20999999999</v>
      </c>
      <c r="F28" s="30">
        <f t="shared" si="8"/>
        <v>-52949.6</v>
      </c>
      <c r="G28" s="30">
        <f t="shared" si="8"/>
        <v>-100728.54</v>
      </c>
      <c r="H28" s="30">
        <f t="shared" si="8"/>
        <v>-43741.259999999995</v>
      </c>
      <c r="I28" s="30">
        <f t="shared" si="8"/>
        <v>-92984.87</v>
      </c>
      <c r="J28" s="30">
        <f t="shared" si="8"/>
        <v>-18567.59</v>
      </c>
      <c r="K28" s="30">
        <f t="shared" si="7"/>
        <v>-699562.89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-72846.4</v>
      </c>
      <c r="C29" s="30">
        <f aca="true" t="shared" si="9" ref="C29:J29">-ROUND((C9)*$E$3,2)</f>
        <v>-71064.4</v>
      </c>
      <c r="D29" s="30">
        <f t="shared" si="9"/>
        <v>-79926</v>
      </c>
      <c r="E29" s="30">
        <f t="shared" si="9"/>
        <v>-45056</v>
      </c>
      <c r="F29" s="30">
        <f t="shared" si="9"/>
        <v>-52949.6</v>
      </c>
      <c r="G29" s="30">
        <f t="shared" si="9"/>
        <v>-35895.2</v>
      </c>
      <c r="H29" s="30">
        <f t="shared" si="9"/>
        <v>-31961.6</v>
      </c>
      <c r="I29" s="30">
        <f t="shared" si="9"/>
        <v>-74602</v>
      </c>
      <c r="J29" s="30">
        <f t="shared" si="9"/>
        <v>-12896.4</v>
      </c>
      <c r="K29" s="30">
        <f t="shared" si="7"/>
        <v>-477197.6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-277.2</v>
      </c>
      <c r="C31" s="30">
        <v>-61.6</v>
      </c>
      <c r="D31" s="30">
        <v>-154</v>
      </c>
      <c r="E31" s="30">
        <v>-154</v>
      </c>
      <c r="F31" s="26">
        <v>0</v>
      </c>
      <c r="G31" s="30">
        <v>-123.2</v>
      </c>
      <c r="H31" s="30">
        <v>0</v>
      </c>
      <c r="I31" s="30">
        <v>0</v>
      </c>
      <c r="J31" s="30">
        <v>0</v>
      </c>
      <c r="K31" s="30">
        <f t="shared" si="7"/>
        <v>-770</v>
      </c>
      <c r="L31"/>
      <c r="M31"/>
      <c r="N31"/>
    </row>
    <row r="32" spans="1:14" ht="16.5" customHeight="1">
      <c r="A32" s="25" t="s">
        <v>20</v>
      </c>
      <c r="B32" s="30">
        <v>-50173.05</v>
      </c>
      <c r="C32" s="30">
        <v>-3811.67</v>
      </c>
      <c r="D32" s="30">
        <v>-12525.5</v>
      </c>
      <c r="E32" s="30">
        <v>-54541.21</v>
      </c>
      <c r="F32" s="26">
        <v>0</v>
      </c>
      <c r="G32" s="30">
        <v>-64710.14</v>
      </c>
      <c r="H32" s="30">
        <v>-11779.66</v>
      </c>
      <c r="I32" s="30">
        <v>-18382.87</v>
      </c>
      <c r="J32" s="30">
        <v>-5671.19</v>
      </c>
      <c r="K32" s="30">
        <f t="shared" si="7"/>
        <v>-221595.29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-24018.34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-18626.16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-24018.34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379270.94</v>
      </c>
      <c r="C45" s="27">
        <v>111412.03</v>
      </c>
      <c r="D45" s="27">
        <v>504024.16</v>
      </c>
      <c r="E45" s="27">
        <v>451426.31</v>
      </c>
      <c r="F45" s="27">
        <v>236733.76</v>
      </c>
      <c r="G45" s="27">
        <v>89787.03</v>
      </c>
      <c r="H45" s="27">
        <v>253992.09</v>
      </c>
      <c r="I45" s="27">
        <v>240291.63</v>
      </c>
      <c r="J45" s="27">
        <v>44593.89</v>
      </c>
      <c r="K45" s="27">
        <f>SUM(B45:J45)</f>
        <v>2311531.8400000003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1393695.3399999999</v>
      </c>
      <c r="C47" s="27">
        <f aca="true" t="shared" si="11" ref="C47:J47">IF(C17+C27+C48&lt;0,0,C17+C27+C48)</f>
        <v>1185923.2</v>
      </c>
      <c r="D47" s="27">
        <f t="shared" si="11"/>
        <v>1756911.91</v>
      </c>
      <c r="E47" s="27">
        <f t="shared" si="11"/>
        <v>1175588.25</v>
      </c>
      <c r="F47" s="27">
        <f t="shared" si="11"/>
        <v>1059191.8699999999</v>
      </c>
      <c r="G47" s="27">
        <f t="shared" si="11"/>
        <v>931655.08</v>
      </c>
      <c r="H47" s="27">
        <f t="shared" si="11"/>
        <v>1060881.97</v>
      </c>
      <c r="I47" s="27">
        <f t="shared" si="11"/>
        <v>1319763.21</v>
      </c>
      <c r="J47" s="27">
        <f t="shared" si="11"/>
        <v>457799.66</v>
      </c>
      <c r="K47" s="20">
        <f>SUM(B47:J47)</f>
        <v>10341410.490000002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1393695.3299999998</v>
      </c>
      <c r="C53" s="10">
        <f t="shared" si="13"/>
        <v>1185923.2</v>
      </c>
      <c r="D53" s="10">
        <f t="shared" si="13"/>
        <v>1756911.91</v>
      </c>
      <c r="E53" s="10">
        <f t="shared" si="13"/>
        <v>1175588.25</v>
      </c>
      <c r="F53" s="10">
        <f t="shared" si="13"/>
        <v>1059191.87</v>
      </c>
      <c r="G53" s="10">
        <f t="shared" si="13"/>
        <v>931655.08</v>
      </c>
      <c r="H53" s="10">
        <f t="shared" si="13"/>
        <v>1060881.97</v>
      </c>
      <c r="I53" s="10">
        <f>SUM(I54:I66)</f>
        <v>1319763.22</v>
      </c>
      <c r="J53" s="10">
        <f t="shared" si="13"/>
        <v>457799.66</v>
      </c>
      <c r="K53" s="5">
        <f>SUM(K54:K66)</f>
        <v>10341410.49</v>
      </c>
      <c r="L53" s="9"/>
    </row>
    <row r="54" spans="1:11" ht="16.5" customHeight="1">
      <c r="A54" s="7" t="s">
        <v>59</v>
      </c>
      <c r="B54" s="8">
        <v>1197885.43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1197885.43</v>
      </c>
    </row>
    <row r="55" spans="1:11" ht="16.5" customHeight="1">
      <c r="A55" s="7" t="s">
        <v>60</v>
      </c>
      <c r="B55" s="8">
        <v>195809.9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195809.9</v>
      </c>
    </row>
    <row r="56" spans="1:11" ht="16.5" customHeight="1">
      <c r="A56" s="7" t="s">
        <v>4</v>
      </c>
      <c r="B56" s="6">
        <v>0</v>
      </c>
      <c r="C56" s="8">
        <v>1185923.2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1185923.2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1756911.91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1756911.91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1175588.25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1175588.25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1059191.87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1059191.87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931655.08</v>
      </c>
      <c r="H60" s="6">
        <v>0</v>
      </c>
      <c r="I60" s="6">
        <v>0</v>
      </c>
      <c r="J60" s="6">
        <v>0</v>
      </c>
      <c r="K60" s="5">
        <f t="shared" si="14"/>
        <v>931655.08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1060881.97</v>
      </c>
      <c r="I61" s="6">
        <v>0</v>
      </c>
      <c r="J61" s="6">
        <v>0</v>
      </c>
      <c r="K61" s="5">
        <f t="shared" si="14"/>
        <v>1060881.97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468777.32</v>
      </c>
      <c r="J63" s="6">
        <v>0</v>
      </c>
      <c r="K63" s="5">
        <f t="shared" si="14"/>
        <v>468777.32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850985.9</v>
      </c>
      <c r="J64" s="6">
        <v>0</v>
      </c>
      <c r="K64" s="5">
        <f t="shared" si="14"/>
        <v>850985.9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457799.66</v>
      </c>
      <c r="K65" s="5">
        <f t="shared" si="14"/>
        <v>457799.66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>
      <c r="A68" s="61" t="s">
        <v>74</v>
      </c>
    </row>
    <row r="69" ht="18" customHeight="1">
      <c r="A69" s="61"/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2020-11-27T17:47:03Z</dcterms:modified>
  <cp:category/>
  <cp:version/>
  <cp:contentType/>
  <cp:contentStatus/>
</cp:coreProperties>
</file>