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<sst xmlns="http://schemas.openxmlformats.org/spreadsheetml/2006/main" count="74" uniqueCount="73">
  <si>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</si>
  <si>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</si>
  <si>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</si>
  <si>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</si>
  <si>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</si>
  <si>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</si>
  <si>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</si>
  <si>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</si>
  <si>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</si>
  <si>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</si>
  <si>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</si>
  <si>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</si>
  <si>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</si>
  <si>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</si>
  <si>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</si>
  <si>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</si>
  <si>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</si>
  <si>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</si>
  <si>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</si>
  <si>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</si>
  <si>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</si>
  <si>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</si>
  <si>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</si>
  <si>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</si>
  <si>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</si>
  <si>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</si>
  <si>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</si>
  <si>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</si>
  <si>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</si>
  <si>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</si>
  <si>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</si>
  <si>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</si>
  <si>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</si>
  <si>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</si>
  <si>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</si>
  <si>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</si>
  <si>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</si>
  <si>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</si>
  <si>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</si>
  <si>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</si>
  <si>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</si>
  <si>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</si>
  <si>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</si>
  <si>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</si>
  <si>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</si>
  <si>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</si>
  <si>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</si>
  <si>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</si>
  <si>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</si>
  <si>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</si>
  <si>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</si>
  <si>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</si>
  <si>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</si>
  <si>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</si>
  <si>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</si>
  <si>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</si>
  <si>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</si>
  <si>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</si>
  <si>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</si>
  <si>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</si>
  <si>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</si>
  <si>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</si>
  <si>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</si>
  <si>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</si>
  <si>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</si>
  <si>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</si>
  <si>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</si>
  <si>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</si>
  <si>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</si>
  <si>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</si>
  <si>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</si>
  <si>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</si>
  <si>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20/11/20 - VENCIMENTO 27/11/20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</si>
</sst>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220291</v>
      </c>
      <c r="C7" s="47">
        <f t="shared" si="0"/>
        <v>190484</v>
      </c>
      <c r="D7" s="47">
        <f t="shared" si="0"/>
        <v>252652</v>
      </c>
      <c r="E7" s="47">
        <f t="shared" si="0"/>
        <v>131658</v>
      </c>
      <c r="F7" s="47">
        <f t="shared" si="0"/>
        <v>156415</v>
      </c>
      <c r="G7" s="47">
        <f t="shared" si="0"/>
        <v>173099</v>
      </c>
      <c r="H7" s="47">
        <f t="shared" si="0"/>
        <v>205029</v>
      </c>
      <c r="I7" s="47">
        <f t="shared" si="0"/>
        <v>255361</v>
      </c>
      <c r="J7" s="47">
        <f t="shared" si="0"/>
        <v>74192</v>
      </c>
      <c r="K7" s="47">
        <f t="shared" si="0"/>
        <v>1659181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15214</v>
      </c>
      <c r="C8" s="45">
        <f t="shared" si="1"/>
        <v>14569</v>
      </c>
      <c r="D8" s="45">
        <f t="shared" si="1"/>
        <v>16701</v>
      </c>
      <c r="E8" s="45">
        <f t="shared" si="1"/>
        <v>9444</v>
      </c>
      <c r="F8" s="45">
        <f t="shared" si="1"/>
        <v>11018</v>
      </c>
      <c r="G8" s="45">
        <f t="shared" si="1"/>
        <v>7177</v>
      </c>
      <c r="H8" s="45">
        <f t="shared" si="1"/>
        <v>6605</v>
      </c>
      <c r="I8" s="45">
        <f t="shared" si="1"/>
        <v>15391</v>
      </c>
      <c r="J8" s="45">
        <f t="shared" si="1"/>
        <v>2511</v>
      </c>
      <c r="K8" s="38">
        <f>SUM(B8:J8)</f>
        <v>98630</v>
      </c>
      <c r="L8"/>
      <c r="M8"/>
      <c r="N8"/>
    </row>
    <row r="9" spans="1:14" ht="16.5" customHeight="1">
      <c r="A9" s="22" t="s">
        <v>35</v>
      </c>
      <c r="B9" s="45">
        <v>15195</v>
      </c>
      <c r="C9" s="45">
        <v>14564</v>
      </c>
      <c r="D9" s="45">
        <v>16699</v>
      </c>
      <c r="E9" s="45">
        <v>9420</v>
      </c>
      <c r="F9" s="45">
        <v>11010</v>
      </c>
      <c r="G9" s="45">
        <v>7175</v>
      </c>
      <c r="H9" s="45">
        <v>6605</v>
      </c>
      <c r="I9" s="45">
        <v>15380</v>
      </c>
      <c r="J9" s="45">
        <v>2511</v>
      </c>
      <c r="K9" s="38">
        <f>SUM(B9:J9)</f>
        <v>98559</v>
      </c>
      <c r="L9"/>
      <c r="M9"/>
      <c r="N9"/>
    </row>
    <row r="10" spans="1:14" ht="16.5" customHeight="1">
      <c r="A10" s="22" t="s">
        <v>34</v>
      </c>
      <c r="B10" s="45">
        <v>19</v>
      </c>
      <c r="C10" s="45">
        <v>5</v>
      </c>
      <c r="D10" s="45">
        <v>2</v>
      </c>
      <c r="E10" s="45">
        <v>24</v>
      </c>
      <c r="F10" s="45">
        <v>8</v>
      </c>
      <c r="G10" s="45">
        <v>2</v>
      </c>
      <c r="H10" s="45">
        <v>0</v>
      </c>
      <c r="I10" s="45">
        <v>11</v>
      </c>
      <c r="J10" s="45">
        <v>0</v>
      </c>
      <c r="K10" s="38">
        <f>SUM(B10:J10)</f>
        <v>71</v>
      </c>
      <c r="L10"/>
      <c r="M10"/>
      <c r="N10"/>
    </row>
    <row r="11" spans="1:14" ht="16.5" customHeight="1">
      <c r="A11" s="44" t="s">
        <v>33</v>
      </c>
      <c r="B11" s="43">
        <v>205077</v>
      </c>
      <c r="C11" s="43">
        <v>175915</v>
      </c>
      <c r="D11" s="43">
        <v>235951</v>
      </c>
      <c r="E11" s="43">
        <v>122214</v>
      </c>
      <c r="F11" s="43">
        <v>145397</v>
      </c>
      <c r="G11" s="43">
        <v>165922</v>
      </c>
      <c r="H11" s="43">
        <v>198424</v>
      </c>
      <c r="I11" s="43">
        <v>239970</v>
      </c>
      <c r="J11" s="43">
        <v>71681</v>
      </c>
      <c r="K11" s="38">
        <f>SUM(B11:J11)</f>
        <v>1560551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1.498556603727274</v>
      </c>
      <c r="C15" s="39">
        <v>1.604111920246464</v>
      </c>
      <c r="D15" s="39">
        <v>1.300001898657407</v>
      </c>
      <c r="E15" s="39">
        <v>1.71296816082828</v>
      </c>
      <c r="F15" s="39">
        <v>1.448967721856879</v>
      </c>
      <c r="G15" s="39">
        <v>1.387350484414685</v>
      </c>
      <c r="H15" s="39">
        <v>1.343512769437733</v>
      </c>
      <c r="I15" s="39">
        <v>1.445762580144476</v>
      </c>
      <c r="J15" s="39">
        <v>1.658278475820398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1120581.64</v>
      </c>
      <c r="C17" s="36">
        <f aca="true" t="shared" si="2" ref="C17:J17">C18+C19+C20+C21+C22+C23+C24</f>
        <v>1134587.49</v>
      </c>
      <c r="D17" s="36">
        <f t="shared" si="2"/>
        <v>1346031.44</v>
      </c>
      <c r="E17" s="36">
        <f t="shared" si="2"/>
        <v>813351.42</v>
      </c>
      <c r="F17" s="36">
        <f t="shared" si="2"/>
        <v>862699.0299999999</v>
      </c>
      <c r="G17" s="36">
        <f t="shared" si="2"/>
        <v>913973.4400000001</v>
      </c>
      <c r="H17" s="36">
        <f t="shared" si="2"/>
        <v>843077.3099999999</v>
      </c>
      <c r="I17" s="36">
        <f t="shared" si="2"/>
        <v>1158193.98</v>
      </c>
      <c r="J17" s="36">
        <f t="shared" si="2"/>
        <v>431623.04</v>
      </c>
      <c r="K17" s="36">
        <f aca="true" t="shared" si="3" ref="K17:K24">SUM(B17:J17)</f>
        <v>8624118.79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749165.63</v>
      </c>
      <c r="C18" s="30">
        <f t="shared" si="4"/>
        <v>711095.82</v>
      </c>
      <c r="D18" s="30">
        <f t="shared" si="4"/>
        <v>1044791.82</v>
      </c>
      <c r="E18" s="30">
        <f t="shared" si="4"/>
        <v>473995.13</v>
      </c>
      <c r="F18" s="30">
        <f t="shared" si="4"/>
        <v>595518.83</v>
      </c>
      <c r="G18" s="30">
        <f t="shared" si="4"/>
        <v>666344.6</v>
      </c>
      <c r="H18" s="30">
        <f t="shared" si="4"/>
        <v>629151.99</v>
      </c>
      <c r="I18" s="30">
        <f t="shared" si="4"/>
        <v>791006.23</v>
      </c>
      <c r="J18" s="30">
        <f t="shared" si="4"/>
        <v>260376.82</v>
      </c>
      <c r="K18" s="30">
        <f t="shared" si="3"/>
        <v>5921446.870000001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373501.47</v>
      </c>
      <c r="C19" s="30">
        <f t="shared" si="5"/>
        <v>429581.46</v>
      </c>
      <c r="D19" s="30">
        <f t="shared" si="5"/>
        <v>313439.53</v>
      </c>
      <c r="E19" s="30">
        <f t="shared" si="5"/>
        <v>337943.44</v>
      </c>
      <c r="F19" s="30">
        <f t="shared" si="5"/>
        <v>267368.73</v>
      </c>
      <c r="G19" s="30">
        <f t="shared" si="5"/>
        <v>258108.9</v>
      </c>
      <c r="H19" s="30">
        <f t="shared" si="5"/>
        <v>216121.74</v>
      </c>
      <c r="I19" s="30">
        <f t="shared" si="5"/>
        <v>352600.98</v>
      </c>
      <c r="J19" s="30">
        <f t="shared" si="5"/>
        <v>171400.46</v>
      </c>
      <c r="K19" s="30">
        <f t="shared" si="3"/>
        <v>2720066.7099999995</v>
      </c>
      <c r="L19"/>
      <c r="M19"/>
      <c r="N19"/>
    </row>
    <row r="20" spans="1:14" ht="16.5" customHeight="1">
      <c r="A20" s="18" t="s">
        <v>28</v>
      </c>
      <c r="B20" s="30">
        <v>31083.39</v>
      </c>
      <c r="C20" s="30">
        <v>23814.17</v>
      </c>
      <c r="D20" s="30">
        <v>22361.94</v>
      </c>
      <c r="E20" s="30">
        <v>20148.7</v>
      </c>
      <c r="F20" s="30">
        <v>22001.52</v>
      </c>
      <c r="G20" s="30">
        <v>14956.06</v>
      </c>
      <c r="H20" s="30">
        <v>21796.07</v>
      </c>
      <c r="I20" s="30">
        <v>43202.53</v>
      </c>
      <c r="J20" s="30">
        <v>10668.47</v>
      </c>
      <c r="K20" s="30">
        <f t="shared" si="3"/>
        <v>210032.85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1367.99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1367.99</v>
      </c>
      <c r="K21" s="30">
        <f t="shared" si="3"/>
        <v>10943.92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-444.28</v>
      </c>
      <c r="C23" s="30">
        <v>0</v>
      </c>
      <c r="D23" s="30">
        <v>0</v>
      </c>
      <c r="E23" s="30">
        <v>0</v>
      </c>
      <c r="F23" s="30">
        <v>0</v>
      </c>
      <c r="G23" s="30">
        <v>-917.6</v>
      </c>
      <c r="H23" s="30">
        <v>-107.53</v>
      </c>
      <c r="I23" s="30">
        <v>0</v>
      </c>
      <c r="J23" s="30">
        <v>0</v>
      </c>
      <c r="K23" s="30">
        <f t="shared" si="3"/>
        <v>-1469.41</v>
      </c>
      <c r="L23"/>
      <c r="M23"/>
      <c r="N23"/>
    </row>
    <row r="24" spans="1:14" ht="16.5" customHeight="1">
      <c r="A24" s="18" t="s">
        <v>70</v>
      </c>
      <c r="B24" s="30">
        <v>-34092.56</v>
      </c>
      <c r="C24" s="30">
        <v>-32639.94</v>
      </c>
      <c r="D24" s="30">
        <v>-35929.84</v>
      </c>
      <c r="E24" s="30">
        <v>-20103.84</v>
      </c>
      <c r="F24" s="30">
        <v>-23558.04</v>
      </c>
      <c r="G24" s="30">
        <v>-24518.52</v>
      </c>
      <c r="H24" s="30">
        <v>-23884.96</v>
      </c>
      <c r="I24" s="30">
        <v>-29983.75</v>
      </c>
      <c r="J24" s="30">
        <v>-12190.7</v>
      </c>
      <c r="K24" s="30">
        <f t="shared" si="3"/>
        <v>-236902.15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-112387.94</v>
      </c>
      <c r="C27" s="30">
        <f t="shared" si="6"/>
        <v>-68025.97</v>
      </c>
      <c r="D27" s="30">
        <f t="shared" si="6"/>
        <v>-108549.11000000002</v>
      </c>
      <c r="E27" s="30">
        <f t="shared" si="6"/>
        <v>-101290.65</v>
      </c>
      <c r="F27" s="30">
        <f t="shared" si="6"/>
        <v>-48444</v>
      </c>
      <c r="G27" s="30">
        <f t="shared" si="6"/>
        <v>-99400.73</v>
      </c>
      <c r="H27" s="30">
        <f t="shared" si="6"/>
        <v>-41392.5</v>
      </c>
      <c r="I27" s="30">
        <f t="shared" si="6"/>
        <v>-86914.5</v>
      </c>
      <c r="J27" s="30">
        <f t="shared" si="6"/>
        <v>-22376.96</v>
      </c>
      <c r="K27" s="30">
        <f aca="true" t="shared" si="7" ref="K27:K35">SUM(B27:J27)</f>
        <v>-688782.36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-112387.94</v>
      </c>
      <c r="C28" s="30">
        <f t="shared" si="8"/>
        <v>-68025.97</v>
      </c>
      <c r="D28" s="30">
        <f t="shared" si="8"/>
        <v>-89922.95000000001</v>
      </c>
      <c r="E28" s="30">
        <f t="shared" si="8"/>
        <v>-101290.65</v>
      </c>
      <c r="F28" s="30">
        <f t="shared" si="8"/>
        <v>-48444</v>
      </c>
      <c r="G28" s="30">
        <f t="shared" si="8"/>
        <v>-99400.73</v>
      </c>
      <c r="H28" s="30">
        <f t="shared" si="8"/>
        <v>-41392.5</v>
      </c>
      <c r="I28" s="30">
        <f t="shared" si="8"/>
        <v>-86914.5</v>
      </c>
      <c r="J28" s="30">
        <f t="shared" si="8"/>
        <v>-16984.78</v>
      </c>
      <c r="K28" s="30">
        <f t="shared" si="7"/>
        <v>-664764.02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-66858</v>
      </c>
      <c r="C29" s="30">
        <f aca="true" t="shared" si="9" ref="C29:J29">-ROUND((C9)*$E$3,2)</f>
        <v>-64081.6</v>
      </c>
      <c r="D29" s="30">
        <f t="shared" si="9"/>
        <v>-73475.6</v>
      </c>
      <c r="E29" s="30">
        <f t="shared" si="9"/>
        <v>-41448</v>
      </c>
      <c r="F29" s="30">
        <f t="shared" si="9"/>
        <v>-48444</v>
      </c>
      <c r="G29" s="30">
        <f t="shared" si="9"/>
        <v>-31570</v>
      </c>
      <c r="H29" s="30">
        <f t="shared" si="9"/>
        <v>-29062</v>
      </c>
      <c r="I29" s="30">
        <f t="shared" si="9"/>
        <v>-67672</v>
      </c>
      <c r="J29" s="30">
        <f t="shared" si="9"/>
        <v>-11048.4</v>
      </c>
      <c r="K29" s="30">
        <f t="shared" si="7"/>
        <v>-433659.60000000003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-246.4</v>
      </c>
      <c r="C31" s="30">
        <v>-154</v>
      </c>
      <c r="D31" s="30">
        <v>-61.6</v>
      </c>
      <c r="E31" s="30">
        <v>-61.6</v>
      </c>
      <c r="F31" s="26">
        <v>0</v>
      </c>
      <c r="G31" s="30">
        <v>-123.2</v>
      </c>
      <c r="H31" s="30">
        <v>0</v>
      </c>
      <c r="I31" s="30">
        <v>0</v>
      </c>
      <c r="J31" s="30">
        <v>0</v>
      </c>
      <c r="K31" s="30">
        <f t="shared" si="7"/>
        <v>-646.8000000000001</v>
      </c>
      <c r="L31"/>
      <c r="M31"/>
      <c r="N31"/>
    </row>
    <row r="32" spans="1:14" ht="16.5" customHeight="1">
      <c r="A32" s="25" t="s">
        <v>21</v>
      </c>
      <c r="B32" s="30">
        <v>-45283.54</v>
      </c>
      <c r="C32" s="30">
        <v>-3790.37</v>
      </c>
      <c r="D32" s="30">
        <v>-16385.75</v>
      </c>
      <c r="E32" s="30">
        <v>-59781.05</v>
      </c>
      <c r="F32" s="26">
        <v>0</v>
      </c>
      <c r="G32" s="30">
        <v>-67707.53</v>
      </c>
      <c r="H32" s="30">
        <v>-12330.5</v>
      </c>
      <c r="I32" s="30">
        <v>-19242.5</v>
      </c>
      <c r="J32" s="30">
        <v>-5936.38</v>
      </c>
      <c r="K32" s="30">
        <f t="shared" si="7"/>
        <v>-230457.62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-18626.16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-5392.18</v>
      </c>
      <c r="K33" s="30">
        <f t="shared" si="7"/>
        <v>-24018.34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-18626.16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-24018.34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1008193.7</v>
      </c>
      <c r="C47" s="27">
        <f aca="true" t="shared" si="11" ref="C47:J47">IF(C17+C27+C48&lt;0,0,C17+C27+C48)</f>
        <v>1066561.52</v>
      </c>
      <c r="D47" s="27">
        <f t="shared" si="11"/>
        <v>1237482.3299999998</v>
      </c>
      <c r="E47" s="27">
        <f t="shared" si="11"/>
        <v>712060.77</v>
      </c>
      <c r="F47" s="27">
        <f t="shared" si="11"/>
        <v>814255.0299999999</v>
      </c>
      <c r="G47" s="27">
        <f t="shared" si="11"/>
        <v>814572.7100000001</v>
      </c>
      <c r="H47" s="27">
        <f t="shared" si="11"/>
        <v>801684.8099999999</v>
      </c>
      <c r="I47" s="27">
        <f t="shared" si="11"/>
        <v>1071279.48</v>
      </c>
      <c r="J47" s="27">
        <f t="shared" si="11"/>
        <v>409246.07999999996</v>
      </c>
      <c r="K47" s="20">
        <f>SUM(B47:J47)</f>
        <v>7935336.43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1008193.7</v>
      </c>
      <c r="C53" s="10">
        <f t="shared" si="13"/>
        <v>1066561.52</v>
      </c>
      <c r="D53" s="10">
        <f t="shared" si="13"/>
        <v>1237482.33</v>
      </c>
      <c r="E53" s="10">
        <f t="shared" si="13"/>
        <v>712060.77</v>
      </c>
      <c r="F53" s="10">
        <f t="shared" si="13"/>
        <v>814255.03</v>
      </c>
      <c r="G53" s="10">
        <f t="shared" si="13"/>
        <v>814572.71</v>
      </c>
      <c r="H53" s="10">
        <f t="shared" si="13"/>
        <v>801684.82</v>
      </c>
      <c r="I53" s="10">
        <f>SUM(I54:I66)</f>
        <v>1071279.48</v>
      </c>
      <c r="J53" s="10">
        <f t="shared" si="13"/>
        <v>409246.08</v>
      </c>
      <c r="K53" s="5">
        <f>SUM(K54:K66)</f>
        <v>7935336.4399999995</v>
      </c>
      <c r="L53" s="9"/>
    </row>
    <row r="54" spans="1:11" ht="16.5" customHeight="1">
      <c r="A54" s="7" t="s">
        <v>60</v>
      </c>
      <c r="B54" s="8">
        <v>880556.38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880556.38</v>
      </c>
    </row>
    <row r="55" spans="1:11" ht="16.5" customHeight="1">
      <c r="A55" s="7" t="s">
        <v>61</v>
      </c>
      <c r="B55" s="8">
        <v>127637.32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127637.32</v>
      </c>
    </row>
    <row r="56" spans="1:11" ht="16.5" customHeight="1">
      <c r="A56" s="7" t="s">
        <v>4</v>
      </c>
      <c r="B56" s="6">
        <v>0</v>
      </c>
      <c r="C56" s="8">
        <v>1066561.52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1066561.52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1237482.33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1237482.33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712060.77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712060.77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814255.03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814255.03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814572.71</v>
      </c>
      <c r="H60" s="6">
        <v>0</v>
      </c>
      <c r="I60" s="6">
        <v>0</v>
      </c>
      <c r="J60" s="6">
        <v>0</v>
      </c>
      <c r="K60" s="5">
        <f t="shared" si="14"/>
        <v>814572.71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801684.82</v>
      </c>
      <c r="I61" s="6">
        <v>0</v>
      </c>
      <c r="J61" s="6">
        <v>0</v>
      </c>
      <c r="K61" s="5">
        <f t="shared" si="14"/>
        <v>801684.82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385982</v>
      </c>
      <c r="J63" s="6">
        <v>0</v>
      </c>
      <c r="K63" s="5">
        <f t="shared" si="14"/>
        <v>385982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685297.48</v>
      </c>
      <c r="J64" s="6">
        <v>0</v>
      </c>
      <c r="K64" s="5">
        <f t="shared" si="14"/>
        <v>685297.48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409246.08</v>
      </c>
      <c r="K65" s="5">
        <f t="shared" si="14"/>
        <v>409246.08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2020-11-26T18:18:15Z</dcterms:modified>
  <cp:category/>
  <cp:version/>
  <cp:contentType/>
  <cp:contentStatus/>
</cp:coreProperties>
</file>