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<sst xmlns="http://schemas.openxmlformats.org/spreadsheetml/2006/main" count="74" uniqueCount="73">
  <si>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</si>
  <si>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</si>
  <si>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</si>
  <si>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</si>
  <si>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</si>
  <si>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</si>
  <si>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</si>
  <si>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</si>
  <si>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</si>
  <si>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</si>
  <si>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</si>
  <si>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</si>
  <si>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</si>
  <si>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</si>
  <si>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</si>
  <si>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</si>
  <si>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</si>
  <si>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</si>
  <si>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</si>
  <si>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</si>
  <si>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</si>
  <si>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</si>
  <si>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</si>
  <si>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</si>
  <si>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</si>
  <si>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</si>
  <si>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</si>
  <si>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</si>
  <si>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</si>
  <si>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</si>
  <si>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</si>
  <si>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</si>
  <si>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</si>
  <si>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</si>
  <si>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</si>
  <si>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</si>
  <si>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</si>
  <si>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</si>
  <si>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</si>
  <si>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</si>
  <si>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</si>
  <si>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</si>
  <si>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</si>
  <si>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</si>
  <si>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</si>
  <si>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</si>
  <si>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</si>
  <si>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</si>
  <si>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</si>
  <si>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</si>
  <si>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</si>
  <si>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</si>
  <si>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</si>
  <si>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</si>
  <si>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</si>
  <si>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</si>
  <si>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</si>
  <si>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</si>
  <si>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</si>
  <si>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</si>
  <si>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</si>
  <si>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</si>
  <si>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</si>
  <si>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</si>
  <si>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</si>
  <si>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</si>
  <si>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</si>
  <si>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</si>
  <si>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</si>
  <si>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</si>
  <si>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</si>
  <si>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</si>
  <si>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17/11/20 - VENCIMENTO 24/11/20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</si>
</sst>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232293</v>
      </c>
      <c r="C7" s="47">
        <f t="shared" si="0"/>
        <v>204194</v>
      </c>
      <c r="D7" s="47">
        <f t="shared" si="0"/>
        <v>261801</v>
      </c>
      <c r="E7" s="47">
        <f t="shared" si="0"/>
        <v>142267</v>
      </c>
      <c r="F7" s="47">
        <f t="shared" si="0"/>
        <v>170020</v>
      </c>
      <c r="G7" s="47">
        <f t="shared" si="0"/>
        <v>185120</v>
      </c>
      <c r="H7" s="47">
        <f t="shared" si="0"/>
        <v>214367</v>
      </c>
      <c r="I7" s="47">
        <f t="shared" si="0"/>
        <v>273880</v>
      </c>
      <c r="J7" s="47">
        <f t="shared" si="0"/>
        <v>82828</v>
      </c>
      <c r="K7" s="47">
        <f t="shared" si="0"/>
        <v>1766770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14450</v>
      </c>
      <c r="C8" s="45">
        <f t="shared" si="1"/>
        <v>14357</v>
      </c>
      <c r="D8" s="45">
        <f t="shared" si="1"/>
        <v>15765</v>
      </c>
      <c r="E8" s="45">
        <f t="shared" si="1"/>
        <v>9174</v>
      </c>
      <c r="F8" s="45">
        <f t="shared" si="1"/>
        <v>11007</v>
      </c>
      <c r="G8" s="45">
        <f t="shared" si="1"/>
        <v>6730</v>
      </c>
      <c r="H8" s="45">
        <f t="shared" si="1"/>
        <v>6019</v>
      </c>
      <c r="I8" s="45">
        <f t="shared" si="1"/>
        <v>15119</v>
      </c>
      <c r="J8" s="45">
        <f t="shared" si="1"/>
        <v>2535</v>
      </c>
      <c r="K8" s="38">
        <f>SUM(B8:J8)</f>
        <v>95156</v>
      </c>
      <c r="L8"/>
      <c r="M8"/>
      <c r="N8"/>
    </row>
    <row r="9" spans="1:14" ht="16.5" customHeight="1">
      <c r="A9" s="22" t="s">
        <v>35</v>
      </c>
      <c r="B9" s="45">
        <v>14438</v>
      </c>
      <c r="C9" s="45">
        <v>14354</v>
      </c>
      <c r="D9" s="45">
        <v>15761</v>
      </c>
      <c r="E9" s="45">
        <v>9140</v>
      </c>
      <c r="F9" s="45">
        <v>10997</v>
      </c>
      <c r="G9" s="45">
        <v>6725</v>
      </c>
      <c r="H9" s="45">
        <v>6019</v>
      </c>
      <c r="I9" s="45">
        <v>15102</v>
      </c>
      <c r="J9" s="45">
        <v>2535</v>
      </c>
      <c r="K9" s="38">
        <f>SUM(B9:J9)</f>
        <v>95071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3</v>
      </c>
      <c r="D10" s="45">
        <v>4</v>
      </c>
      <c r="E10" s="45">
        <v>34</v>
      </c>
      <c r="F10" s="45">
        <v>10</v>
      </c>
      <c r="G10" s="45">
        <v>5</v>
      </c>
      <c r="H10" s="45">
        <v>0</v>
      </c>
      <c r="I10" s="45">
        <v>17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33</v>
      </c>
      <c r="B11" s="43">
        <v>217843</v>
      </c>
      <c r="C11" s="43">
        <v>189837</v>
      </c>
      <c r="D11" s="43">
        <v>246036</v>
      </c>
      <c r="E11" s="43">
        <v>133093</v>
      </c>
      <c r="F11" s="43">
        <v>159013</v>
      </c>
      <c r="G11" s="43">
        <v>178390</v>
      </c>
      <c r="H11" s="43">
        <v>208348</v>
      </c>
      <c r="I11" s="43">
        <v>258761</v>
      </c>
      <c r="J11" s="43">
        <v>80293</v>
      </c>
      <c r="K11" s="38">
        <f>SUM(B11:J11)</f>
        <v>1671614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1.414518255599782</v>
      </c>
      <c r="C15" s="39">
        <v>1.490422125536614</v>
      </c>
      <c r="D15" s="39">
        <v>1.253774826610039</v>
      </c>
      <c r="E15" s="39">
        <v>1.587744899641206</v>
      </c>
      <c r="F15" s="39">
        <v>1.315505047659697</v>
      </c>
      <c r="G15" s="39">
        <v>1.276750841266093</v>
      </c>
      <c r="H15" s="39">
        <v>1.274278761800622</v>
      </c>
      <c r="I15" s="39">
        <v>1.348192960080015</v>
      </c>
      <c r="J15" s="39">
        <v>1.497639724589751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1114955.99</v>
      </c>
      <c r="C17" s="36">
        <f aca="true" t="shared" si="2" ref="C17:J17">C18+C19+C20+C21+C22+C23+C24</f>
        <v>1129640.22</v>
      </c>
      <c r="D17" s="36">
        <f t="shared" si="2"/>
        <v>1344024.0299999998</v>
      </c>
      <c r="E17" s="36">
        <f t="shared" si="2"/>
        <v>814648.62</v>
      </c>
      <c r="F17" s="36">
        <f t="shared" si="2"/>
        <v>851364.7999999999</v>
      </c>
      <c r="G17" s="36">
        <f t="shared" si="2"/>
        <v>898726.07</v>
      </c>
      <c r="H17" s="36">
        <f t="shared" si="2"/>
        <v>835672.73</v>
      </c>
      <c r="I17" s="36">
        <f t="shared" si="2"/>
        <v>1158352.42</v>
      </c>
      <c r="J17" s="36">
        <f t="shared" si="2"/>
        <v>435032.7299999999</v>
      </c>
      <c r="K17" s="36">
        <f aca="true" t="shared" si="3" ref="K17:K24">SUM(B17:J17)</f>
        <v>8582417.61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789982.03</v>
      </c>
      <c r="C18" s="30">
        <f t="shared" si="4"/>
        <v>762276.62</v>
      </c>
      <c r="D18" s="30">
        <f t="shared" si="4"/>
        <v>1082625.68</v>
      </c>
      <c r="E18" s="30">
        <f t="shared" si="4"/>
        <v>512189.65</v>
      </c>
      <c r="F18" s="30">
        <f t="shared" si="4"/>
        <v>647317.15</v>
      </c>
      <c r="G18" s="30">
        <f t="shared" si="4"/>
        <v>712619.44</v>
      </c>
      <c r="H18" s="30">
        <f t="shared" si="4"/>
        <v>657806.58</v>
      </c>
      <c r="I18" s="30">
        <f t="shared" si="4"/>
        <v>848370.69</v>
      </c>
      <c r="J18" s="30">
        <f t="shared" si="4"/>
        <v>290684.87</v>
      </c>
      <c r="K18" s="30">
        <f t="shared" si="3"/>
        <v>6303872.71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327461.97</v>
      </c>
      <c r="C19" s="30">
        <f t="shared" si="5"/>
        <v>373837.32</v>
      </c>
      <c r="D19" s="30">
        <f t="shared" si="5"/>
        <v>274743.14</v>
      </c>
      <c r="E19" s="30">
        <f t="shared" si="5"/>
        <v>301036.85</v>
      </c>
      <c r="F19" s="30">
        <f t="shared" si="5"/>
        <v>204231.83</v>
      </c>
      <c r="G19" s="30">
        <f t="shared" si="5"/>
        <v>197218.03</v>
      </c>
      <c r="H19" s="30">
        <f t="shared" si="5"/>
        <v>180422.37</v>
      </c>
      <c r="I19" s="30">
        <f t="shared" si="5"/>
        <v>295396.7</v>
      </c>
      <c r="J19" s="30">
        <f t="shared" si="5"/>
        <v>144656.34</v>
      </c>
      <c r="K19" s="30">
        <f t="shared" si="3"/>
        <v>2299004.5500000003</v>
      </c>
      <c r="L19"/>
      <c r="M19"/>
      <c r="N19"/>
    </row>
    <row r="20" spans="1:14" ht="16.5" customHeight="1">
      <c r="A20" s="18" t="s">
        <v>28</v>
      </c>
      <c r="B20" s="30">
        <v>30603.16</v>
      </c>
      <c r="C20" s="30">
        <v>23430.24</v>
      </c>
      <c r="D20" s="30">
        <v>21221.99</v>
      </c>
      <c r="E20" s="30">
        <v>20157.97</v>
      </c>
      <c r="F20" s="30">
        <v>22005.87</v>
      </c>
      <c r="G20" s="30">
        <v>14493.36</v>
      </c>
      <c r="H20" s="30">
        <v>21436.27</v>
      </c>
      <c r="I20" s="30">
        <v>43200.79</v>
      </c>
      <c r="J20" s="30">
        <v>10514.23</v>
      </c>
      <c r="K20" s="30">
        <f t="shared" si="3"/>
        <v>207063.88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-1376.4</v>
      </c>
      <c r="H23" s="30">
        <v>-107.53</v>
      </c>
      <c r="I23" s="30">
        <v>0</v>
      </c>
      <c r="J23" s="30">
        <v>0</v>
      </c>
      <c r="K23" s="30">
        <f t="shared" si="3"/>
        <v>-1706.07</v>
      </c>
      <c r="L23"/>
      <c r="M23"/>
      <c r="N23"/>
    </row>
    <row r="24" spans="1:14" ht="16.5" customHeight="1">
      <c r="A24" s="18" t="s">
        <v>70</v>
      </c>
      <c r="B24" s="30">
        <v>-34237.02</v>
      </c>
      <c r="C24" s="30">
        <v>-32639.94</v>
      </c>
      <c r="D24" s="30">
        <v>-35934.77</v>
      </c>
      <c r="E24" s="30">
        <v>-20103.84</v>
      </c>
      <c r="F24" s="30">
        <v>-23558.04</v>
      </c>
      <c r="G24" s="30">
        <v>-24228.36</v>
      </c>
      <c r="H24" s="30">
        <v>-23884.96</v>
      </c>
      <c r="I24" s="30">
        <v>-29983.75</v>
      </c>
      <c r="J24" s="30">
        <v>-12190.7</v>
      </c>
      <c r="K24" s="30">
        <f t="shared" si="3"/>
        <v>-236761.37999999998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-257616.1</v>
      </c>
      <c r="C27" s="30">
        <f t="shared" si="6"/>
        <v>-69327.56999999999</v>
      </c>
      <c r="D27" s="30">
        <f t="shared" si="6"/>
        <v>-143379.06</v>
      </c>
      <c r="E27" s="30">
        <f t="shared" si="6"/>
        <v>-240306.8</v>
      </c>
      <c r="F27" s="30">
        <f t="shared" si="6"/>
        <v>-48386.8</v>
      </c>
      <c r="G27" s="30">
        <f t="shared" si="6"/>
        <v>-286023.77</v>
      </c>
      <c r="H27" s="30">
        <f t="shared" si="6"/>
        <v>-71178.54</v>
      </c>
      <c r="I27" s="30">
        <f t="shared" si="6"/>
        <v>-136197.98</v>
      </c>
      <c r="J27" s="30">
        <f t="shared" si="6"/>
        <v>-38064.06</v>
      </c>
      <c r="K27" s="30">
        <f aca="true" t="shared" si="7" ref="K27:K35">SUM(B27:J27)</f>
        <v>-1290480.6800000002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-257616.1</v>
      </c>
      <c r="C28" s="30">
        <f t="shared" si="8"/>
        <v>-69327.56999999999</v>
      </c>
      <c r="D28" s="30">
        <f t="shared" si="8"/>
        <v>-124752.9</v>
      </c>
      <c r="E28" s="30">
        <f t="shared" si="8"/>
        <v>-240306.8</v>
      </c>
      <c r="F28" s="30">
        <f t="shared" si="8"/>
        <v>-48386.8</v>
      </c>
      <c r="G28" s="30">
        <f t="shared" si="8"/>
        <v>-286023.77</v>
      </c>
      <c r="H28" s="30">
        <f t="shared" si="8"/>
        <v>-71178.54</v>
      </c>
      <c r="I28" s="30">
        <f t="shared" si="8"/>
        <v>-136197.98</v>
      </c>
      <c r="J28" s="30">
        <f t="shared" si="8"/>
        <v>-32671.879999999997</v>
      </c>
      <c r="K28" s="30">
        <f t="shared" si="7"/>
        <v>-1266462.3399999999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-63527.2</v>
      </c>
      <c r="C29" s="30">
        <f aca="true" t="shared" si="9" ref="C29:J29">-ROUND((C9)*$E$3,2)</f>
        <v>-63157.6</v>
      </c>
      <c r="D29" s="30">
        <f t="shared" si="9"/>
        <v>-69348.4</v>
      </c>
      <c r="E29" s="30">
        <f t="shared" si="9"/>
        <v>-40216</v>
      </c>
      <c r="F29" s="30">
        <f t="shared" si="9"/>
        <v>-48386.8</v>
      </c>
      <c r="G29" s="30">
        <f t="shared" si="9"/>
        <v>-29590</v>
      </c>
      <c r="H29" s="30">
        <f t="shared" si="9"/>
        <v>-26483.6</v>
      </c>
      <c r="I29" s="30">
        <f t="shared" si="9"/>
        <v>-66448.8</v>
      </c>
      <c r="J29" s="30">
        <f t="shared" si="9"/>
        <v>-11154</v>
      </c>
      <c r="K29" s="30">
        <f t="shared" si="7"/>
        <v>-418312.39999999997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-1201.2</v>
      </c>
      <c r="C31" s="30">
        <v>-369.6</v>
      </c>
      <c r="D31" s="30">
        <v>-677.6</v>
      </c>
      <c r="E31" s="30">
        <v>-585.2</v>
      </c>
      <c r="F31" s="26">
        <v>0</v>
      </c>
      <c r="G31" s="30">
        <v>-462</v>
      </c>
      <c r="H31" s="30">
        <v>-107.55</v>
      </c>
      <c r="I31" s="30">
        <v>-167.86</v>
      </c>
      <c r="J31" s="30">
        <v>-51.78</v>
      </c>
      <c r="K31" s="30">
        <f t="shared" si="7"/>
        <v>-3622.790000000001</v>
      </c>
      <c r="L31"/>
      <c r="M31"/>
      <c r="N31"/>
    </row>
    <row r="32" spans="1:14" ht="16.5" customHeight="1">
      <c r="A32" s="25" t="s">
        <v>21</v>
      </c>
      <c r="B32" s="30">
        <v>-192887.7</v>
      </c>
      <c r="C32" s="30">
        <v>-5800.37</v>
      </c>
      <c r="D32" s="30">
        <v>-54726.9</v>
      </c>
      <c r="E32" s="30">
        <v>-199505.6</v>
      </c>
      <c r="F32" s="26">
        <v>0</v>
      </c>
      <c r="G32" s="30">
        <v>-255971.77</v>
      </c>
      <c r="H32" s="30">
        <v>-44587.39</v>
      </c>
      <c r="I32" s="30">
        <v>-69581.32</v>
      </c>
      <c r="J32" s="30">
        <v>-21466.1</v>
      </c>
      <c r="K32" s="30">
        <f t="shared" si="7"/>
        <v>-844527.15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857339.89</v>
      </c>
      <c r="C47" s="27">
        <f aca="true" t="shared" si="11" ref="C47:J47">IF(C17+C27+C48&lt;0,0,C17+C27+C48)</f>
        <v>1060312.65</v>
      </c>
      <c r="D47" s="27">
        <f t="shared" si="11"/>
        <v>1200644.9699999997</v>
      </c>
      <c r="E47" s="27">
        <f t="shared" si="11"/>
        <v>574341.8200000001</v>
      </c>
      <c r="F47" s="27">
        <f t="shared" si="11"/>
        <v>802977.9999999999</v>
      </c>
      <c r="G47" s="27">
        <f t="shared" si="11"/>
        <v>612702.2999999999</v>
      </c>
      <c r="H47" s="27">
        <f t="shared" si="11"/>
        <v>764494.19</v>
      </c>
      <c r="I47" s="27">
        <f t="shared" si="11"/>
        <v>1022154.44</v>
      </c>
      <c r="J47" s="27">
        <f t="shared" si="11"/>
        <v>396968.6699999999</v>
      </c>
      <c r="K47" s="20">
        <f>SUM(B47:J47)</f>
        <v>7291936.93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857339.9</v>
      </c>
      <c r="C53" s="10">
        <f t="shared" si="13"/>
        <v>1060312.65</v>
      </c>
      <c r="D53" s="10">
        <f t="shared" si="13"/>
        <v>1200644.97</v>
      </c>
      <c r="E53" s="10">
        <f t="shared" si="13"/>
        <v>574341.83</v>
      </c>
      <c r="F53" s="10">
        <f t="shared" si="13"/>
        <v>802977.99</v>
      </c>
      <c r="G53" s="10">
        <f t="shared" si="13"/>
        <v>612702.3</v>
      </c>
      <c r="H53" s="10">
        <f t="shared" si="13"/>
        <v>764494.19</v>
      </c>
      <c r="I53" s="10">
        <f>SUM(I54:I66)</f>
        <v>1022154.44</v>
      </c>
      <c r="J53" s="10">
        <f t="shared" si="13"/>
        <v>396968.66</v>
      </c>
      <c r="K53" s="5">
        <f>SUM(K54:K66)</f>
        <v>7291936.93</v>
      </c>
      <c r="L53" s="9"/>
    </row>
    <row r="54" spans="1:11" ht="16.5" customHeight="1">
      <c r="A54" s="7" t="s">
        <v>60</v>
      </c>
      <c r="B54" s="8">
        <v>749400.81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749400.81</v>
      </c>
    </row>
    <row r="55" spans="1:11" ht="16.5" customHeight="1">
      <c r="A55" s="7" t="s">
        <v>61</v>
      </c>
      <c r="B55" s="8">
        <v>107939.09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107939.09</v>
      </c>
    </row>
    <row r="56" spans="1:11" ht="16.5" customHeight="1">
      <c r="A56" s="7" t="s">
        <v>4</v>
      </c>
      <c r="B56" s="6">
        <v>0</v>
      </c>
      <c r="C56" s="8">
        <v>1060312.65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1060312.65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1200644.97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1200644.97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574341.83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574341.83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802977.99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802977.99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612702.3</v>
      </c>
      <c r="H60" s="6">
        <v>0</v>
      </c>
      <c r="I60" s="6">
        <v>0</v>
      </c>
      <c r="J60" s="6">
        <v>0</v>
      </c>
      <c r="K60" s="5">
        <f t="shared" si="14"/>
        <v>612702.3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764494.19</v>
      </c>
      <c r="I61" s="6">
        <v>0</v>
      </c>
      <c r="J61" s="6">
        <v>0</v>
      </c>
      <c r="K61" s="5">
        <f t="shared" si="14"/>
        <v>764494.19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373290.8</v>
      </c>
      <c r="J63" s="6">
        <v>0</v>
      </c>
      <c r="K63" s="5">
        <f t="shared" si="14"/>
        <v>373290.8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648863.64</v>
      </c>
      <c r="J64" s="6">
        <v>0</v>
      </c>
      <c r="K64" s="5">
        <f t="shared" si="14"/>
        <v>648863.64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396968.66</v>
      </c>
      <c r="K65" s="5">
        <f t="shared" si="14"/>
        <v>396968.66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2020-11-23T18:07:22Z</dcterms:modified>
  <cp:category/>
  <cp:version/>
  <cp:contentType/>
  <cp:contentStatus/>
</cp:coreProperties>
</file>