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<sst xmlns="http://schemas.openxmlformats.org/spreadsheetml/2006/main" count="75" uniqueCount="74">
  <si>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</si>
  <si>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</si>
  <si>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</si>
  <si>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</si>
  <si>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</si>
  <si>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</si>
  <si>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</si>
  <si>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</si>
  <si>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</si>
  <si>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</si>
  <si>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</si>
  <si>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</si>
  <si>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</si>
  <si>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</si>
  <si>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</si>
  <si>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</si>
  <si>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</si>
  <si>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</si>
  <si>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</si>
  <si>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</si>
  <si>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</si>
  <si>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</si>
  <si>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</si>
  <si>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</si>
  <si>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</si>
  <si>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</si>
  <si>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</si>
  <si>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</si>
  <si>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</si>
  <si>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</si>
  <si>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</si>
  <si>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</si>
  <si>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</si>
  <si>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</si>
  <si>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</si>
  <si>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</si>
  <si>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</si>
  <si>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</si>
  <si>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</si>
  <si>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</si>
  <si>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</si>
  <si>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</si>
  <si>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</si>
  <si>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</si>
  <si>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</si>
  <si>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</si>
  <si>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</si>
  <si>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</si>
  <si>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</si>
  <si>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</si>
  <si>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</si>
  <si>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</si>
  <si>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</si>
  <si>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</si>
  <si>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</si>
  <si>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</si>
  <si>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</si>
  <si>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</si>
  <si>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</si>
  <si>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</si>
  <si>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</si>
  <si>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</si>
  <si>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</si>
  <si>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</si>
  <si>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</si>
  <si>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</si>
  <si>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</si>
  <si>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</si>
  <si>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</si>
  <si>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</si>
  <si>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</si>
  <si>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16/11/20 - VENCIMENTO 23/11/20</t>
  </si>
  <si>
    <t>5.3. Revisão de Remuneração pelo Transporte Coletivo ¹</t>
  </si>
  <si>
    <t xml:space="preserve">¹ Revisões de acordo com as portarias SMT.GAB 081 e 087/20, período de 01 a 31/08/20; revisão de passageiros e fator de transição, período de 01 a 31/08/20. Total de 46.489 passageiros. 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</si>
</sst>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232276</v>
      </c>
      <c r="C7" s="47">
        <f t="shared" si="0"/>
        <v>204487</v>
      </c>
      <c r="D7" s="47">
        <f t="shared" si="0"/>
        <v>260292</v>
      </c>
      <c r="E7" s="47">
        <f t="shared" si="0"/>
        <v>140716</v>
      </c>
      <c r="F7" s="47">
        <f t="shared" si="0"/>
        <v>166797</v>
      </c>
      <c r="G7" s="47">
        <f t="shared" si="0"/>
        <v>183549</v>
      </c>
      <c r="H7" s="47">
        <f t="shared" si="0"/>
        <v>210578</v>
      </c>
      <c r="I7" s="47">
        <f t="shared" si="0"/>
        <v>270719</v>
      </c>
      <c r="J7" s="47">
        <f t="shared" si="0"/>
        <v>80897</v>
      </c>
      <c r="K7" s="47">
        <f t="shared" si="0"/>
        <v>1750311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15424</v>
      </c>
      <c r="C8" s="45">
        <f t="shared" si="1"/>
        <v>15461</v>
      </c>
      <c r="D8" s="45">
        <f t="shared" si="1"/>
        <v>17360</v>
      </c>
      <c r="E8" s="45">
        <f t="shared" si="1"/>
        <v>9665</v>
      </c>
      <c r="F8" s="45">
        <f t="shared" si="1"/>
        <v>11800</v>
      </c>
      <c r="G8" s="45">
        <f t="shared" si="1"/>
        <v>7461</v>
      </c>
      <c r="H8" s="45">
        <f t="shared" si="1"/>
        <v>7006</v>
      </c>
      <c r="I8" s="45">
        <f t="shared" si="1"/>
        <v>16026</v>
      </c>
      <c r="J8" s="45">
        <f t="shared" si="1"/>
        <v>2718</v>
      </c>
      <c r="K8" s="38">
        <f>SUM(B8:J8)</f>
        <v>102921</v>
      </c>
      <c r="L8"/>
      <c r="M8"/>
      <c r="N8"/>
    </row>
    <row r="9" spans="1:14" ht="16.5" customHeight="1">
      <c r="A9" s="22" t="s">
        <v>34</v>
      </c>
      <c r="B9" s="45">
        <v>15396</v>
      </c>
      <c r="C9" s="45">
        <v>15453</v>
      </c>
      <c r="D9" s="45">
        <v>17356</v>
      </c>
      <c r="E9" s="45">
        <v>9643</v>
      </c>
      <c r="F9" s="45">
        <v>11792</v>
      </c>
      <c r="G9" s="45">
        <v>7458</v>
      </c>
      <c r="H9" s="45">
        <v>7006</v>
      </c>
      <c r="I9" s="45">
        <v>16011</v>
      </c>
      <c r="J9" s="45">
        <v>2718</v>
      </c>
      <c r="K9" s="38">
        <f>SUM(B9:J9)</f>
        <v>102833</v>
      </c>
      <c r="L9"/>
      <c r="M9"/>
      <c r="N9"/>
    </row>
    <row r="10" spans="1:14" ht="16.5" customHeight="1">
      <c r="A10" s="22" t="s">
        <v>33</v>
      </c>
      <c r="B10" s="45">
        <v>28</v>
      </c>
      <c r="C10" s="45">
        <v>8</v>
      </c>
      <c r="D10" s="45">
        <v>4</v>
      </c>
      <c r="E10" s="45">
        <v>22</v>
      </c>
      <c r="F10" s="45">
        <v>8</v>
      </c>
      <c r="G10" s="45">
        <v>3</v>
      </c>
      <c r="H10" s="45">
        <v>0</v>
      </c>
      <c r="I10" s="45">
        <v>15</v>
      </c>
      <c r="J10" s="45">
        <v>0</v>
      </c>
      <c r="K10" s="38">
        <f>SUM(B10:J10)</f>
        <v>88</v>
      </c>
      <c r="L10"/>
      <c r="M10"/>
      <c r="N10"/>
    </row>
    <row r="11" spans="1:14" ht="16.5" customHeight="1">
      <c r="A11" s="44" t="s">
        <v>32</v>
      </c>
      <c r="B11" s="43">
        <v>216852</v>
      </c>
      <c r="C11" s="43">
        <v>189026</v>
      </c>
      <c r="D11" s="43">
        <v>242932</v>
      </c>
      <c r="E11" s="43">
        <v>131051</v>
      </c>
      <c r="F11" s="43">
        <v>154997</v>
      </c>
      <c r="G11" s="43">
        <v>176088</v>
      </c>
      <c r="H11" s="43">
        <v>203572</v>
      </c>
      <c r="I11" s="43">
        <v>254693</v>
      </c>
      <c r="J11" s="43">
        <v>78179</v>
      </c>
      <c r="K11" s="38">
        <f>SUM(B11:J11)</f>
        <v>1647390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1.419921736014369</v>
      </c>
      <c r="C15" s="39">
        <v>1.488065136256275</v>
      </c>
      <c r="D15" s="39">
        <v>1.256270601189028</v>
      </c>
      <c r="E15" s="39">
        <v>1.598409844333708</v>
      </c>
      <c r="F15" s="39">
        <v>1.332786543586145</v>
      </c>
      <c r="G15" s="39">
        <v>1.278024692895239</v>
      </c>
      <c r="H15" s="39">
        <v>1.299109140431984</v>
      </c>
      <c r="I15" s="39">
        <v>1.358795569711501</v>
      </c>
      <c r="J15" s="39">
        <v>1.528452086659894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1119852.9599999997</v>
      </c>
      <c r="C17" s="36">
        <f aca="true" t="shared" si="2" ref="C17:J17">C18+C19+C20+C21+C22+C23+C24</f>
        <v>1129294.37</v>
      </c>
      <c r="D17" s="36">
        <f t="shared" si="2"/>
        <v>1338516.5399999998</v>
      </c>
      <c r="E17" s="36">
        <f t="shared" si="2"/>
        <v>811294.39</v>
      </c>
      <c r="F17" s="36">
        <f t="shared" si="2"/>
        <v>846190.4899999999</v>
      </c>
      <c r="G17" s="36">
        <f t="shared" si="2"/>
        <v>891669.14</v>
      </c>
      <c r="H17" s="36">
        <f t="shared" si="2"/>
        <v>836692.29</v>
      </c>
      <c r="I17" s="36">
        <f t="shared" si="2"/>
        <v>1153867.4200000002</v>
      </c>
      <c r="J17" s="36">
        <f t="shared" si="2"/>
        <v>433720.72000000003</v>
      </c>
      <c r="K17" s="36">
        <f aca="true" t="shared" si="3" ref="K17:K24">SUM(B17:J17)</f>
        <v>8561098.32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789924.22</v>
      </c>
      <c r="C18" s="30">
        <f t="shared" si="4"/>
        <v>763370.42</v>
      </c>
      <c r="D18" s="30">
        <f t="shared" si="4"/>
        <v>1076385.51</v>
      </c>
      <c r="E18" s="30">
        <f t="shared" si="4"/>
        <v>506605.74</v>
      </c>
      <c r="F18" s="30">
        <f t="shared" si="4"/>
        <v>635046.22</v>
      </c>
      <c r="G18" s="30">
        <f t="shared" si="4"/>
        <v>706571.88</v>
      </c>
      <c r="H18" s="30">
        <f t="shared" si="4"/>
        <v>646179.65</v>
      </c>
      <c r="I18" s="30">
        <f t="shared" si="4"/>
        <v>838579.17</v>
      </c>
      <c r="J18" s="30">
        <f t="shared" si="4"/>
        <v>283908.02</v>
      </c>
      <c r="K18" s="30">
        <f t="shared" si="3"/>
        <v>6246570.83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331706.35</v>
      </c>
      <c r="C19" s="30">
        <f t="shared" si="5"/>
        <v>372574.49</v>
      </c>
      <c r="D19" s="30">
        <f t="shared" si="5"/>
        <v>275845.96</v>
      </c>
      <c r="E19" s="30">
        <f t="shared" si="5"/>
        <v>303157.86</v>
      </c>
      <c r="F19" s="30">
        <f t="shared" si="5"/>
        <v>211334.84</v>
      </c>
      <c r="G19" s="30">
        <f t="shared" si="5"/>
        <v>196444.43</v>
      </c>
      <c r="H19" s="30">
        <f t="shared" si="5"/>
        <v>193278.24</v>
      </c>
      <c r="I19" s="30">
        <f t="shared" si="5"/>
        <v>300878.49</v>
      </c>
      <c r="J19" s="30">
        <f t="shared" si="5"/>
        <v>150031.79</v>
      </c>
      <c r="K19" s="30">
        <f t="shared" si="3"/>
        <v>2335252.45</v>
      </c>
      <c r="L19"/>
      <c r="M19"/>
      <c r="N19"/>
    </row>
    <row r="20" spans="1:14" ht="16.5" customHeight="1">
      <c r="A20" s="18" t="s">
        <v>27</v>
      </c>
      <c r="B20" s="30">
        <v>31235.88</v>
      </c>
      <c r="C20" s="30">
        <v>23253.42</v>
      </c>
      <c r="D20" s="30">
        <v>20846.92</v>
      </c>
      <c r="E20" s="30">
        <v>20266.64</v>
      </c>
      <c r="F20" s="30">
        <v>22048.83</v>
      </c>
      <c r="G20" s="30">
        <v>14384.07</v>
      </c>
      <c r="H20" s="30">
        <v>21191.52</v>
      </c>
      <c r="I20" s="30">
        <v>43025.52</v>
      </c>
      <c r="J20" s="30">
        <v>10603.62</v>
      </c>
      <c r="K20" s="30">
        <f t="shared" si="3"/>
        <v>206856.41999999998</v>
      </c>
      <c r="L20"/>
      <c r="M20"/>
      <c r="N20"/>
    </row>
    <row r="21" spans="1:14" ht="16.5" customHeight="1">
      <c r="A21" s="18" t="s">
        <v>26</v>
      </c>
      <c r="B21" s="30">
        <v>1367.99</v>
      </c>
      <c r="C21" s="34">
        <v>2735.98</v>
      </c>
      <c r="D21" s="34">
        <v>1367.99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1367.99</v>
      </c>
      <c r="K21" s="30">
        <f t="shared" si="3"/>
        <v>10943.92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-118.83</v>
      </c>
      <c r="G23" s="30">
        <v>-1720.5</v>
      </c>
      <c r="H23" s="30">
        <v>0</v>
      </c>
      <c r="I23" s="30">
        <v>0</v>
      </c>
      <c r="J23" s="30">
        <v>0</v>
      </c>
      <c r="K23" s="30">
        <f t="shared" si="3"/>
        <v>-1839.33</v>
      </c>
      <c r="L23"/>
      <c r="M23"/>
      <c r="N23"/>
    </row>
    <row r="24" spans="1:14" ht="16.5" customHeight="1">
      <c r="A24" s="18" t="s">
        <v>69</v>
      </c>
      <c r="B24" s="30">
        <v>-34381.48</v>
      </c>
      <c r="C24" s="30">
        <v>-32639.94</v>
      </c>
      <c r="D24" s="30">
        <v>-35929.84</v>
      </c>
      <c r="E24" s="30">
        <v>-20103.84</v>
      </c>
      <c r="F24" s="30">
        <v>-23488.56</v>
      </c>
      <c r="G24" s="30">
        <v>-24010.74</v>
      </c>
      <c r="H24" s="30">
        <v>-23957.12</v>
      </c>
      <c r="I24" s="30">
        <v>-29983.75</v>
      </c>
      <c r="J24" s="30">
        <v>-12190.7</v>
      </c>
      <c r="K24" s="30">
        <f t="shared" si="3"/>
        <v>-236685.97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-102142.23</v>
      </c>
      <c r="C27" s="30">
        <f t="shared" si="6"/>
        <v>-66248.91</v>
      </c>
      <c r="D27" s="30">
        <f t="shared" si="6"/>
        <v>-114919.09</v>
      </c>
      <c r="E27" s="30">
        <f t="shared" si="6"/>
        <v>-33794.229999999996</v>
      </c>
      <c r="F27" s="30">
        <f t="shared" si="6"/>
        <v>-45567.15</v>
      </c>
      <c r="G27" s="30">
        <f t="shared" si="6"/>
        <v>-74747.18</v>
      </c>
      <c r="H27" s="30">
        <f t="shared" si="6"/>
        <v>-37069.96</v>
      </c>
      <c r="I27" s="30">
        <f t="shared" si="6"/>
        <v>-38587.399999999994</v>
      </c>
      <c r="J27" s="30">
        <f t="shared" si="6"/>
        <v>-17238.29</v>
      </c>
      <c r="K27" s="30">
        <f aca="true" t="shared" si="7" ref="K27:K35">SUM(B27:J27)</f>
        <v>-530314.4400000001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-67742.4</v>
      </c>
      <c r="C28" s="30">
        <f t="shared" si="8"/>
        <v>-67993.2</v>
      </c>
      <c r="D28" s="30">
        <f t="shared" si="8"/>
        <v>-76366.4</v>
      </c>
      <c r="E28" s="30">
        <f t="shared" si="8"/>
        <v>-42429.2</v>
      </c>
      <c r="F28" s="30">
        <f t="shared" si="8"/>
        <v>-51884.8</v>
      </c>
      <c r="G28" s="30">
        <f t="shared" si="8"/>
        <v>-32815.2</v>
      </c>
      <c r="H28" s="30">
        <f t="shared" si="8"/>
        <v>-30826.4</v>
      </c>
      <c r="I28" s="30">
        <f t="shared" si="8"/>
        <v>-70448.4</v>
      </c>
      <c r="J28" s="30">
        <f t="shared" si="8"/>
        <v>-11959.2</v>
      </c>
      <c r="K28" s="30">
        <f t="shared" si="7"/>
        <v>-452465.2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-67742.4</v>
      </c>
      <c r="C29" s="30">
        <f aca="true" t="shared" si="9" ref="C29:J29">-ROUND((C9)*$E$3,2)</f>
        <v>-67993.2</v>
      </c>
      <c r="D29" s="30">
        <f t="shared" si="9"/>
        <v>-76366.4</v>
      </c>
      <c r="E29" s="30">
        <f t="shared" si="9"/>
        <v>-42429.2</v>
      </c>
      <c r="F29" s="30">
        <f t="shared" si="9"/>
        <v>-51884.8</v>
      </c>
      <c r="G29" s="30">
        <f t="shared" si="9"/>
        <v>-32815.2</v>
      </c>
      <c r="H29" s="30">
        <f t="shared" si="9"/>
        <v>-30826.4</v>
      </c>
      <c r="I29" s="30">
        <f t="shared" si="9"/>
        <v>-70448.4</v>
      </c>
      <c r="J29" s="30">
        <f t="shared" si="9"/>
        <v>-11959.2</v>
      </c>
      <c r="K29" s="30">
        <f t="shared" si="7"/>
        <v>-452465.2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20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-34399.83</v>
      </c>
      <c r="C45" s="27">
        <v>1744.29</v>
      </c>
      <c r="D45" s="27">
        <v>-19926.53</v>
      </c>
      <c r="E45" s="27">
        <v>8634.97</v>
      </c>
      <c r="F45" s="27">
        <v>6317.65</v>
      </c>
      <c r="G45" s="27">
        <v>-41931.98</v>
      </c>
      <c r="H45" s="27">
        <v>-6243.56</v>
      </c>
      <c r="I45" s="27">
        <v>31861</v>
      </c>
      <c r="J45" s="27">
        <v>113.09</v>
      </c>
      <c r="K45" s="27">
        <f>SUM(B45:J45)</f>
        <v>-53830.899999999994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1017710.7299999997</v>
      </c>
      <c r="C47" s="27">
        <f aca="true" t="shared" si="11" ref="C47:J47">IF(C17+C27+C48&lt;0,0,C17+C27+C48)</f>
        <v>1063045.4600000002</v>
      </c>
      <c r="D47" s="27">
        <f t="shared" si="11"/>
        <v>1223597.4499999997</v>
      </c>
      <c r="E47" s="27">
        <f t="shared" si="11"/>
        <v>777500.16</v>
      </c>
      <c r="F47" s="27">
        <f t="shared" si="11"/>
        <v>800623.3399999999</v>
      </c>
      <c r="G47" s="27">
        <f t="shared" si="11"/>
        <v>816921.96</v>
      </c>
      <c r="H47" s="27">
        <f t="shared" si="11"/>
        <v>799622.3300000001</v>
      </c>
      <c r="I47" s="27">
        <f t="shared" si="11"/>
        <v>1115280.0200000003</v>
      </c>
      <c r="J47" s="27">
        <f t="shared" si="11"/>
        <v>416482.43000000005</v>
      </c>
      <c r="K47" s="20">
        <f>SUM(B47:J47)</f>
        <v>8030783.88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1017710.73</v>
      </c>
      <c r="C53" s="10">
        <f t="shared" si="13"/>
        <v>1063045.4600000002</v>
      </c>
      <c r="D53" s="10">
        <f t="shared" si="13"/>
        <v>1223597.45</v>
      </c>
      <c r="E53" s="10">
        <f t="shared" si="13"/>
        <v>777500.16</v>
      </c>
      <c r="F53" s="10">
        <f t="shared" si="13"/>
        <v>800623.3399999999</v>
      </c>
      <c r="G53" s="10">
        <f t="shared" si="13"/>
        <v>816921.96</v>
      </c>
      <c r="H53" s="10">
        <f t="shared" si="13"/>
        <v>799622.33</v>
      </c>
      <c r="I53" s="10">
        <f>SUM(I54:I66)</f>
        <v>1115280.03</v>
      </c>
      <c r="J53" s="10">
        <f t="shared" si="13"/>
        <v>416482.43000000005</v>
      </c>
      <c r="K53" s="5">
        <f>SUM(K54:K66)</f>
        <v>8030783.890000001</v>
      </c>
      <c r="L53" s="9"/>
    </row>
    <row r="54" spans="1:11" ht="16.5" customHeight="1">
      <c r="A54" s="7" t="s">
        <v>59</v>
      </c>
      <c r="B54" s="8">
        <v>889072.09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889072.09</v>
      </c>
    </row>
    <row r="55" spans="1:11" ht="16.5" customHeight="1">
      <c r="A55" s="7" t="s">
        <v>60</v>
      </c>
      <c r="B55" s="8">
        <v>128638.64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128638.64</v>
      </c>
    </row>
    <row r="56" spans="1:11" ht="16.5" customHeight="1">
      <c r="A56" s="7" t="s">
        <v>4</v>
      </c>
      <c r="B56" s="6">
        <v>0</v>
      </c>
      <c r="C56" s="8">
        <v>1063045.4600000002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1063045.4600000002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1223597.45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1223597.45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777500.16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777500.16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800623.3399999999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800623.3399999999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816921.96</v>
      </c>
      <c r="H60" s="6">
        <v>0</v>
      </c>
      <c r="I60" s="6">
        <v>0</v>
      </c>
      <c r="J60" s="6">
        <v>0</v>
      </c>
      <c r="K60" s="5">
        <f t="shared" si="14"/>
        <v>816921.96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799622.33</v>
      </c>
      <c r="I61" s="6">
        <v>0</v>
      </c>
      <c r="J61" s="6">
        <v>0</v>
      </c>
      <c r="K61" s="5">
        <f t="shared" si="14"/>
        <v>799622.33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383920.79</v>
      </c>
      <c r="J63" s="6">
        <v>0</v>
      </c>
      <c r="K63" s="5">
        <f t="shared" si="14"/>
        <v>383920.79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731359.24</v>
      </c>
      <c r="J64" s="6">
        <v>0</v>
      </c>
      <c r="K64" s="5">
        <f t="shared" si="14"/>
        <v>731359.24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416482.43000000005</v>
      </c>
      <c r="K65" s="5">
        <f t="shared" si="14"/>
        <v>416482.43000000005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2020-11-20T18:28:33Z</dcterms:modified>
  <cp:category/>
  <cp:version/>
  <cp:contentType/>
  <cp:contentStatus/>
</cp:coreProperties>
</file>