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<sst xmlns="http://schemas.openxmlformats.org/spreadsheetml/2006/main" count="74" uniqueCount="73">
  <si>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</si>
  <si>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</si>
  <si>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</si>
  <si>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</si>
  <si>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</si>
  <si>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</si>
  <si>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</si>
  <si>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</si>
  <si>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</si>
  <si>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</si>
  <si>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</si>
  <si>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</si>
  <si>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</si>
  <si>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</si>
  <si>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</si>
  <si>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</si>
  <si>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</si>
  <si>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</si>
  <si>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</si>
  <si>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</si>
  <si>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</si>
  <si>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</si>
  <si>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</si>
  <si>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</si>
  <si>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</si>
  <si>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</si>
  <si>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</si>
  <si>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</si>
  <si>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</si>
  <si>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</si>
  <si>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</si>
  <si>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</si>
  <si>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</si>
  <si>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</si>
  <si>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</si>
  <si>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</si>
  <si>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</si>
  <si>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</si>
  <si>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</si>
  <si>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</si>
  <si>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</si>
  <si>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</si>
  <si>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</si>
  <si>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</si>
  <si>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</si>
  <si>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</si>
  <si>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</si>
  <si>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</si>
  <si>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</si>
  <si>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</si>
  <si>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</si>
  <si>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</si>
  <si>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</si>
  <si>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</si>
  <si>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</si>
  <si>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</si>
  <si>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</si>
  <si>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</si>
  <si>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</si>
  <si>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</si>
  <si>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</si>
  <si>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</si>
  <si>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</si>
  <si>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</si>
  <si>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</si>
  <si>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</si>
  <si>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</si>
  <si>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</si>
  <si>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</si>
  <si>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</si>
  <si>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</si>
  <si>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</si>
  <si>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15/11/20 - VENCIMENTO 20/11/20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</si>
</sst>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99040</v>
      </c>
      <c r="C7" s="47">
        <f t="shared" si="0"/>
        <v>76152</v>
      </c>
      <c r="D7" s="47">
        <f t="shared" si="0"/>
        <v>105113</v>
      </c>
      <c r="E7" s="47">
        <f t="shared" si="0"/>
        <v>51826</v>
      </c>
      <c r="F7" s="47">
        <f t="shared" si="0"/>
        <v>86360</v>
      </c>
      <c r="G7" s="47">
        <f t="shared" si="0"/>
        <v>87740</v>
      </c>
      <c r="H7" s="47">
        <f t="shared" si="0"/>
        <v>99825</v>
      </c>
      <c r="I7" s="47">
        <f t="shared" si="0"/>
        <v>119063</v>
      </c>
      <c r="J7" s="47">
        <f t="shared" si="0"/>
        <v>22706</v>
      </c>
      <c r="K7" s="47">
        <f t="shared" si="0"/>
        <v>747825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8388</v>
      </c>
      <c r="C8" s="45">
        <f t="shared" si="1"/>
        <v>7372</v>
      </c>
      <c r="D8" s="45">
        <f t="shared" si="1"/>
        <v>9148</v>
      </c>
      <c r="E8" s="45">
        <f t="shared" si="1"/>
        <v>4836</v>
      </c>
      <c r="F8" s="45">
        <f t="shared" si="1"/>
        <v>6830</v>
      </c>
      <c r="G8" s="45">
        <f t="shared" si="1"/>
        <v>4678</v>
      </c>
      <c r="H8" s="45">
        <f t="shared" si="1"/>
        <v>4389</v>
      </c>
      <c r="I8" s="45">
        <f t="shared" si="1"/>
        <v>9192</v>
      </c>
      <c r="J8" s="45">
        <f t="shared" si="1"/>
        <v>961</v>
      </c>
      <c r="K8" s="38">
        <f>SUM(B8:J8)</f>
        <v>55794</v>
      </c>
      <c r="L8"/>
      <c r="M8"/>
      <c r="N8"/>
    </row>
    <row r="9" spans="1:14" ht="16.5" customHeight="1">
      <c r="A9" s="22" t="s">
        <v>35</v>
      </c>
      <c r="B9" s="45">
        <v>8376</v>
      </c>
      <c r="C9" s="45">
        <v>7372</v>
      </c>
      <c r="D9" s="45">
        <v>9147</v>
      </c>
      <c r="E9" s="45">
        <v>4826</v>
      </c>
      <c r="F9" s="45">
        <v>6824</v>
      </c>
      <c r="G9" s="45">
        <v>4677</v>
      </c>
      <c r="H9" s="45">
        <v>4389</v>
      </c>
      <c r="I9" s="45">
        <v>9185</v>
      </c>
      <c r="J9" s="45">
        <v>961</v>
      </c>
      <c r="K9" s="38">
        <f>SUM(B9:J9)</f>
        <v>55757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0</v>
      </c>
      <c r="D10" s="45">
        <v>1</v>
      </c>
      <c r="E10" s="45">
        <v>10</v>
      </c>
      <c r="F10" s="45">
        <v>6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37</v>
      </c>
      <c r="L10"/>
      <c r="M10"/>
      <c r="N10"/>
    </row>
    <row r="11" spans="1:14" ht="16.5" customHeight="1">
      <c r="A11" s="44" t="s">
        <v>33</v>
      </c>
      <c r="B11" s="43">
        <v>90652</v>
      </c>
      <c r="C11" s="43">
        <v>68780</v>
      </c>
      <c r="D11" s="43">
        <v>95965</v>
      </c>
      <c r="E11" s="43">
        <v>46990</v>
      </c>
      <c r="F11" s="43">
        <v>79530</v>
      </c>
      <c r="G11" s="43">
        <v>83062</v>
      </c>
      <c r="H11" s="43">
        <v>95436</v>
      </c>
      <c r="I11" s="43">
        <v>109871</v>
      </c>
      <c r="J11" s="43">
        <v>21745</v>
      </c>
      <c r="K11" s="38">
        <f>SUM(B11:J11)</f>
        <v>692031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1.311441349380135</v>
      </c>
      <c r="C15" s="39">
        <v>1.408438876088151</v>
      </c>
      <c r="D15" s="39">
        <v>1.011273630284745</v>
      </c>
      <c r="E15" s="39">
        <v>1.193840989928125</v>
      </c>
      <c r="F15" s="39">
        <v>1.275136930503197</v>
      </c>
      <c r="G15" s="39">
        <v>0.988713643309279</v>
      </c>
      <c r="H15" s="39">
        <v>1.039942762469728</v>
      </c>
      <c r="I15" s="39">
        <v>1.255071044601565</v>
      </c>
      <c r="J15" s="39">
        <v>1.389274656699686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424809.52999999997</v>
      </c>
      <c r="C17" s="36">
        <f aca="true" t="shared" si="2" ref="C17:J17">C18+C19+C20+C21+C22+C23+C24</f>
        <v>388741.24</v>
      </c>
      <c r="D17" s="36">
        <f t="shared" si="2"/>
        <v>414048.74</v>
      </c>
      <c r="E17" s="36">
        <f t="shared" si="2"/>
        <v>212691.34</v>
      </c>
      <c r="F17" s="36">
        <f t="shared" si="2"/>
        <v>412824.55</v>
      </c>
      <c r="G17" s="36">
        <f t="shared" si="2"/>
        <v>314498.62</v>
      </c>
      <c r="H17" s="36">
        <f t="shared" si="2"/>
        <v>306007.38</v>
      </c>
      <c r="I17" s="36">
        <f t="shared" si="2"/>
        <v>461691.42</v>
      </c>
      <c r="J17" s="36">
        <f t="shared" si="2"/>
        <v>105532.98000000001</v>
      </c>
      <c r="K17" s="36">
        <f aca="true" t="shared" si="3" ref="K17:K24">SUM(B17:J17)</f>
        <v>3040845.8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336815.23</v>
      </c>
      <c r="C18" s="30">
        <f t="shared" si="4"/>
        <v>284283.03</v>
      </c>
      <c r="D18" s="30">
        <f t="shared" si="4"/>
        <v>434673.79</v>
      </c>
      <c r="E18" s="30">
        <f t="shared" si="4"/>
        <v>186583.97</v>
      </c>
      <c r="F18" s="30">
        <f t="shared" si="4"/>
        <v>328798.43</v>
      </c>
      <c r="G18" s="30">
        <f t="shared" si="4"/>
        <v>337755.13</v>
      </c>
      <c r="H18" s="30">
        <f t="shared" si="4"/>
        <v>306323</v>
      </c>
      <c r="I18" s="30">
        <f t="shared" si="4"/>
        <v>368809.55</v>
      </c>
      <c r="J18" s="30">
        <f t="shared" si="4"/>
        <v>79686.71</v>
      </c>
      <c r="K18" s="30">
        <f t="shared" si="3"/>
        <v>2663728.84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104898.19</v>
      </c>
      <c r="C19" s="30">
        <f t="shared" si="5"/>
        <v>116112.24</v>
      </c>
      <c r="D19" s="30">
        <f t="shared" si="5"/>
        <v>4900.35</v>
      </c>
      <c r="E19" s="30">
        <f t="shared" si="5"/>
        <v>36167.62</v>
      </c>
      <c r="F19" s="30">
        <f t="shared" si="5"/>
        <v>90464.59</v>
      </c>
      <c r="G19" s="30">
        <f t="shared" si="5"/>
        <v>-3812.02</v>
      </c>
      <c r="H19" s="30">
        <f t="shared" si="5"/>
        <v>12235.39</v>
      </c>
      <c r="I19" s="30">
        <f t="shared" si="5"/>
        <v>94072.64</v>
      </c>
      <c r="J19" s="30">
        <f t="shared" si="5"/>
        <v>31020.02</v>
      </c>
      <c r="K19" s="30">
        <f t="shared" si="3"/>
        <v>486059.02</v>
      </c>
      <c r="L19"/>
      <c r="M19"/>
      <c r="N19"/>
    </row>
    <row r="20" spans="1:14" ht="16.5" customHeight="1">
      <c r="A20" s="18" t="s">
        <v>28</v>
      </c>
      <c r="B20" s="30">
        <v>16168.32</v>
      </c>
      <c r="C20" s="30">
        <v>18721.47</v>
      </c>
      <c r="D20" s="30">
        <v>12261.25</v>
      </c>
      <c r="E20" s="30">
        <v>10794.36</v>
      </c>
      <c r="F20" s="30">
        <v>15791.24</v>
      </c>
      <c r="G20" s="30">
        <v>9158.89</v>
      </c>
      <c r="H20" s="30">
        <v>13098.19</v>
      </c>
      <c r="I20" s="30">
        <v>27781.09</v>
      </c>
      <c r="J20" s="30">
        <v>5697.56</v>
      </c>
      <c r="K20" s="30">
        <f t="shared" si="3"/>
        <v>129472.37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-1133.1</v>
      </c>
      <c r="D23" s="30">
        <v>-8043.42</v>
      </c>
      <c r="E23" s="30">
        <v>-5492.4</v>
      </c>
      <c r="F23" s="30">
        <v>-118.83</v>
      </c>
      <c r="G23" s="30">
        <v>-9520.1</v>
      </c>
      <c r="H23" s="30">
        <v>-5161.44</v>
      </c>
      <c r="I23" s="30">
        <v>-1086.7</v>
      </c>
      <c r="J23" s="30">
        <v>-198.74</v>
      </c>
      <c r="K23" s="30">
        <f t="shared" si="3"/>
        <v>-30976.87</v>
      </c>
      <c r="L23"/>
      <c r="M23"/>
      <c r="N23"/>
    </row>
    <row r="24" spans="1:14" ht="16.5" customHeight="1">
      <c r="A24" s="18" t="s">
        <v>70</v>
      </c>
      <c r="B24" s="30">
        <v>-34218.06</v>
      </c>
      <c r="C24" s="30">
        <v>-31978.38</v>
      </c>
      <c r="D24" s="30">
        <v>-31111.22</v>
      </c>
      <c r="E24" s="30">
        <v>-16730.2</v>
      </c>
      <c r="F24" s="30">
        <v>-23478.87</v>
      </c>
      <c r="G24" s="30">
        <v>-19083.28</v>
      </c>
      <c r="H24" s="30">
        <v>-20487.76</v>
      </c>
      <c r="I24" s="30">
        <v>-29253.15</v>
      </c>
      <c r="J24" s="30">
        <v>-12040.56</v>
      </c>
      <c r="K24" s="30">
        <f t="shared" si="3"/>
        <v>-218381.48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-36854.4</v>
      </c>
      <c r="C27" s="30">
        <f t="shared" si="6"/>
        <v>-32436.8</v>
      </c>
      <c r="D27" s="30">
        <f t="shared" si="6"/>
        <v>-58872.96000000001</v>
      </c>
      <c r="E27" s="30">
        <f t="shared" si="6"/>
        <v>-21234.4</v>
      </c>
      <c r="F27" s="30">
        <f t="shared" si="6"/>
        <v>-30025.6</v>
      </c>
      <c r="G27" s="30">
        <f t="shared" si="6"/>
        <v>-20578.8</v>
      </c>
      <c r="H27" s="30">
        <f t="shared" si="6"/>
        <v>-19311.6</v>
      </c>
      <c r="I27" s="30">
        <f t="shared" si="6"/>
        <v>-40414</v>
      </c>
      <c r="J27" s="30">
        <f t="shared" si="6"/>
        <v>-9620.58</v>
      </c>
      <c r="K27" s="30">
        <f aca="true" t="shared" si="7" ref="K27:K35">SUM(B27:J27)</f>
        <v>-269349.14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-36854.4</v>
      </c>
      <c r="C28" s="30">
        <f t="shared" si="8"/>
        <v>-32436.8</v>
      </c>
      <c r="D28" s="30">
        <f t="shared" si="8"/>
        <v>-40246.8</v>
      </c>
      <c r="E28" s="30">
        <f t="shared" si="8"/>
        <v>-21234.4</v>
      </c>
      <c r="F28" s="30">
        <f t="shared" si="8"/>
        <v>-30025.6</v>
      </c>
      <c r="G28" s="30">
        <f t="shared" si="8"/>
        <v>-20578.8</v>
      </c>
      <c r="H28" s="30">
        <f t="shared" si="8"/>
        <v>-19311.6</v>
      </c>
      <c r="I28" s="30">
        <f t="shared" si="8"/>
        <v>-40414</v>
      </c>
      <c r="J28" s="30">
        <f t="shared" si="8"/>
        <v>-4228.4</v>
      </c>
      <c r="K28" s="30">
        <f t="shared" si="7"/>
        <v>-245330.8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-36854.4</v>
      </c>
      <c r="C29" s="30">
        <f aca="true" t="shared" si="9" ref="C29:J29">-ROUND((C9)*$E$3,2)</f>
        <v>-32436.8</v>
      </c>
      <c r="D29" s="30">
        <f t="shared" si="9"/>
        <v>-40246.8</v>
      </c>
      <c r="E29" s="30">
        <f t="shared" si="9"/>
        <v>-21234.4</v>
      </c>
      <c r="F29" s="30">
        <f t="shared" si="9"/>
        <v>-30025.6</v>
      </c>
      <c r="G29" s="30">
        <f t="shared" si="9"/>
        <v>-20578.8</v>
      </c>
      <c r="H29" s="30">
        <f t="shared" si="9"/>
        <v>-19311.6</v>
      </c>
      <c r="I29" s="30">
        <f t="shared" si="9"/>
        <v>-40414</v>
      </c>
      <c r="J29" s="30">
        <f t="shared" si="9"/>
        <v>-4228.4</v>
      </c>
      <c r="K29" s="30">
        <f t="shared" si="7"/>
        <v>-245330.8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387955.12999999995</v>
      </c>
      <c r="C47" s="27">
        <f aca="true" t="shared" si="11" ref="C47:J47">IF(C17+C27+C48&lt;0,0,C17+C27+C48)</f>
        <v>356304.44</v>
      </c>
      <c r="D47" s="27">
        <f t="shared" si="11"/>
        <v>355175.77999999997</v>
      </c>
      <c r="E47" s="27">
        <f t="shared" si="11"/>
        <v>191456.94</v>
      </c>
      <c r="F47" s="27">
        <f t="shared" si="11"/>
        <v>382798.95</v>
      </c>
      <c r="G47" s="27">
        <f t="shared" si="11"/>
        <v>293919.82</v>
      </c>
      <c r="H47" s="27">
        <f t="shared" si="11"/>
        <v>286695.78</v>
      </c>
      <c r="I47" s="27">
        <f t="shared" si="11"/>
        <v>421277.42</v>
      </c>
      <c r="J47" s="27">
        <f t="shared" si="11"/>
        <v>95912.40000000001</v>
      </c>
      <c r="K47" s="20">
        <f>SUM(B47:J47)</f>
        <v>2771496.6599999997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387955.13999999996</v>
      </c>
      <c r="C53" s="10">
        <f t="shared" si="13"/>
        <v>356304.44</v>
      </c>
      <c r="D53" s="10">
        <f t="shared" si="13"/>
        <v>355175.78</v>
      </c>
      <c r="E53" s="10">
        <f t="shared" si="13"/>
        <v>191456.94</v>
      </c>
      <c r="F53" s="10">
        <f t="shared" si="13"/>
        <v>382798.95</v>
      </c>
      <c r="G53" s="10">
        <f t="shared" si="13"/>
        <v>293919.82</v>
      </c>
      <c r="H53" s="10">
        <f t="shared" si="13"/>
        <v>286695.77</v>
      </c>
      <c r="I53" s="10">
        <f>SUM(I54:I66)</f>
        <v>421277.41000000003</v>
      </c>
      <c r="J53" s="10">
        <f t="shared" si="13"/>
        <v>95912.39</v>
      </c>
      <c r="K53" s="5">
        <f>SUM(K54:K66)</f>
        <v>2771496.64</v>
      </c>
      <c r="L53" s="9"/>
    </row>
    <row r="54" spans="1:11" ht="16.5" customHeight="1">
      <c r="A54" s="7" t="s">
        <v>60</v>
      </c>
      <c r="B54" s="8">
        <v>338646.04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338646.04</v>
      </c>
    </row>
    <row r="55" spans="1:11" ht="16.5" customHeight="1">
      <c r="A55" s="7" t="s">
        <v>61</v>
      </c>
      <c r="B55" s="8">
        <v>49309.1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49309.1</v>
      </c>
    </row>
    <row r="56" spans="1:11" ht="16.5" customHeight="1">
      <c r="A56" s="7" t="s">
        <v>4</v>
      </c>
      <c r="B56" s="6">
        <v>0</v>
      </c>
      <c r="C56" s="8">
        <v>356304.44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356304.44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355175.78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355175.78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191456.94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191456.94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382798.95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382798.95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293919.82</v>
      </c>
      <c r="H60" s="6">
        <v>0</v>
      </c>
      <c r="I60" s="6">
        <v>0</v>
      </c>
      <c r="J60" s="6">
        <v>0</v>
      </c>
      <c r="K60" s="5">
        <f t="shared" si="14"/>
        <v>293919.82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286695.77</v>
      </c>
      <c r="I61" s="6">
        <v>0</v>
      </c>
      <c r="J61" s="6">
        <v>0</v>
      </c>
      <c r="K61" s="5">
        <f t="shared" si="14"/>
        <v>286695.77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157136.47</v>
      </c>
      <c r="J63" s="6">
        <v>0</v>
      </c>
      <c r="K63" s="5">
        <f t="shared" si="14"/>
        <v>157136.47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264140.94</v>
      </c>
      <c r="J64" s="6">
        <v>0</v>
      </c>
      <c r="K64" s="5">
        <f t="shared" si="14"/>
        <v>264140.94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95912.39</v>
      </c>
      <c r="K65" s="5">
        <f t="shared" si="14"/>
        <v>95912.39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2020-11-19T18:40:40Z</dcterms:modified>
  <cp:category/>
  <cp:version/>
  <cp:contentType/>
  <cp:contentStatus/>
</cp:coreProperties>
</file>