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<sst xmlns="http://schemas.openxmlformats.org/spreadsheetml/2006/main" count="74" uniqueCount="73">
  <si>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</si>
  <si>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</si>
  <si>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</si>
  <si>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</si>
  <si>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</si>
  <si>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</si>
  <si>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</si>
  <si>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</si>
  <si>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</si>
  <si>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</si>
  <si>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</si>
  <si>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</si>
  <si>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</si>
  <si>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</si>
  <si>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</si>
  <si>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</si>
  <si>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</si>
  <si>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</si>
  <si>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</si>
  <si>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</si>
  <si>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</si>
  <si>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</si>
  <si>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</si>
  <si>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</si>
  <si>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</si>
  <si>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</si>
  <si>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</si>
  <si>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</si>
  <si>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</si>
  <si>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</si>
  <si>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</si>
  <si>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</si>
  <si>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</si>
  <si>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</si>
  <si>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</si>
  <si>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</si>
  <si>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</si>
  <si>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</si>
  <si>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</si>
  <si>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</si>
  <si>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</si>
  <si>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</si>
  <si>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</si>
  <si>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</si>
  <si>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</si>
  <si>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</si>
  <si>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</si>
  <si>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</si>
  <si>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</si>
  <si>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</si>
  <si>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</si>
  <si>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</si>
  <si>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</si>
  <si>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</si>
  <si>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</si>
  <si>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</si>
  <si>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</si>
  <si>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</si>
  <si>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</si>
  <si>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</si>
  <si>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</si>
  <si>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</si>
  <si>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</si>
  <si>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</si>
  <si>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</si>
  <si>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</si>
  <si>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</si>
  <si>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</si>
  <si>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</si>
  <si>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</si>
  <si>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</si>
  <si>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</si>
  <si>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14/11/20 - VENCIMENTO 20/11/20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</si>
</sst>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150269</v>
      </c>
      <c r="C7" s="47">
        <f t="shared" si="0"/>
        <v>128974</v>
      </c>
      <c r="D7" s="47">
        <f t="shared" si="0"/>
        <v>189149</v>
      </c>
      <c r="E7" s="47">
        <f t="shared" si="0"/>
        <v>89285</v>
      </c>
      <c r="F7" s="47">
        <f t="shared" si="0"/>
        <v>113939</v>
      </c>
      <c r="G7" s="47">
        <f t="shared" si="0"/>
        <v>134843</v>
      </c>
      <c r="H7" s="47">
        <f t="shared" si="0"/>
        <v>152218</v>
      </c>
      <c r="I7" s="47">
        <f t="shared" si="0"/>
        <v>176643</v>
      </c>
      <c r="J7" s="47">
        <f t="shared" si="0"/>
        <v>39255</v>
      </c>
      <c r="K7" s="47">
        <f t="shared" si="0"/>
        <v>1174575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12477</v>
      </c>
      <c r="C8" s="45">
        <f t="shared" si="1"/>
        <v>12781</v>
      </c>
      <c r="D8" s="45">
        <f t="shared" si="1"/>
        <v>15740</v>
      </c>
      <c r="E8" s="45">
        <f t="shared" si="1"/>
        <v>7952</v>
      </c>
      <c r="F8" s="45">
        <f t="shared" si="1"/>
        <v>8944</v>
      </c>
      <c r="G8" s="45">
        <f t="shared" si="1"/>
        <v>6645</v>
      </c>
      <c r="H8" s="45">
        <f t="shared" si="1"/>
        <v>6021</v>
      </c>
      <c r="I8" s="45">
        <f t="shared" si="1"/>
        <v>12839</v>
      </c>
      <c r="J8" s="45">
        <f t="shared" si="1"/>
        <v>1526</v>
      </c>
      <c r="K8" s="38">
        <f>SUM(B8:J8)</f>
        <v>84925</v>
      </c>
      <c r="L8"/>
      <c r="M8"/>
      <c r="N8"/>
    </row>
    <row r="9" spans="1:14" ht="16.5" customHeight="1">
      <c r="A9" s="22" t="s">
        <v>35</v>
      </c>
      <c r="B9" s="45">
        <v>12470</v>
      </c>
      <c r="C9" s="45">
        <v>12776</v>
      </c>
      <c r="D9" s="45">
        <v>15738</v>
      </c>
      <c r="E9" s="45">
        <v>7921</v>
      </c>
      <c r="F9" s="45">
        <v>8934</v>
      </c>
      <c r="G9" s="45">
        <v>6640</v>
      </c>
      <c r="H9" s="45">
        <v>6021</v>
      </c>
      <c r="I9" s="45">
        <v>12819</v>
      </c>
      <c r="J9" s="45">
        <v>1526</v>
      </c>
      <c r="K9" s="38">
        <f>SUM(B9:J9)</f>
        <v>84845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5</v>
      </c>
      <c r="D10" s="45">
        <v>2</v>
      </c>
      <c r="E10" s="45">
        <v>31</v>
      </c>
      <c r="F10" s="45">
        <v>10</v>
      </c>
      <c r="G10" s="45">
        <v>5</v>
      </c>
      <c r="H10" s="45">
        <v>0</v>
      </c>
      <c r="I10" s="45">
        <v>20</v>
      </c>
      <c r="J10" s="45">
        <v>0</v>
      </c>
      <c r="K10" s="38">
        <f>SUM(B10:J10)</f>
        <v>80</v>
      </c>
      <c r="L10"/>
      <c r="M10"/>
      <c r="N10"/>
    </row>
    <row r="11" spans="1:14" ht="16.5" customHeight="1">
      <c r="A11" s="44" t="s">
        <v>33</v>
      </c>
      <c r="B11" s="43">
        <v>137792</v>
      </c>
      <c r="C11" s="43">
        <v>116193</v>
      </c>
      <c r="D11" s="43">
        <v>173409</v>
      </c>
      <c r="E11" s="43">
        <v>81333</v>
      </c>
      <c r="F11" s="43">
        <v>104995</v>
      </c>
      <c r="G11" s="43">
        <v>128198</v>
      </c>
      <c r="H11" s="43">
        <v>146197</v>
      </c>
      <c r="I11" s="43">
        <v>163804</v>
      </c>
      <c r="J11" s="43">
        <v>37729</v>
      </c>
      <c r="K11" s="38">
        <f>SUM(B11:J11)</f>
        <v>1089650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1.35507523606402</v>
      </c>
      <c r="C15" s="39">
        <v>1.435113858628951</v>
      </c>
      <c r="D15" s="39">
        <v>1.183976901379286</v>
      </c>
      <c r="E15" s="39">
        <v>1.45640395161031</v>
      </c>
      <c r="F15" s="39">
        <v>1.284559117717465</v>
      </c>
      <c r="G15" s="39">
        <v>1.226789151813732</v>
      </c>
      <c r="H15" s="39">
        <v>1.225646834148492</v>
      </c>
      <c r="I15" s="39">
        <v>1.284899083430216</v>
      </c>
      <c r="J15" s="39">
        <v>1.409409106473843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676126.32</v>
      </c>
      <c r="C17" s="36">
        <f aca="true" t="shared" si="2" ref="C17:J17">C18+C19+C20+C21+C22+C23+C24</f>
        <v>680749.8600000001</v>
      </c>
      <c r="D17" s="36">
        <f t="shared" si="2"/>
        <v>906579.99</v>
      </c>
      <c r="E17" s="36">
        <f t="shared" si="2"/>
        <v>462000.25999999995</v>
      </c>
      <c r="F17" s="36">
        <f t="shared" si="2"/>
        <v>552289.49</v>
      </c>
      <c r="G17" s="36">
        <f t="shared" si="2"/>
        <v>622245.7500000001</v>
      </c>
      <c r="H17" s="36">
        <f t="shared" si="2"/>
        <v>563931.78</v>
      </c>
      <c r="I17" s="36">
        <f t="shared" si="2"/>
        <v>703535</v>
      </c>
      <c r="J17" s="36">
        <f t="shared" si="2"/>
        <v>189771.69000000003</v>
      </c>
      <c r="K17" s="36">
        <f aca="true" t="shared" si="3" ref="K17:K24">SUM(B17:J17)</f>
        <v>5357230.140000001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511034.82</v>
      </c>
      <c r="C18" s="30">
        <f t="shared" si="4"/>
        <v>481472.84</v>
      </c>
      <c r="D18" s="30">
        <f t="shared" si="4"/>
        <v>782187.86</v>
      </c>
      <c r="E18" s="30">
        <f t="shared" si="4"/>
        <v>321443.86</v>
      </c>
      <c r="F18" s="30">
        <f t="shared" si="4"/>
        <v>433799.95</v>
      </c>
      <c r="G18" s="30">
        <f t="shared" si="4"/>
        <v>519078.13</v>
      </c>
      <c r="H18" s="30">
        <f t="shared" si="4"/>
        <v>467096.15</v>
      </c>
      <c r="I18" s="30">
        <f t="shared" si="4"/>
        <v>547169.36</v>
      </c>
      <c r="J18" s="30">
        <f t="shared" si="4"/>
        <v>137765.42</v>
      </c>
      <c r="K18" s="30">
        <f t="shared" si="3"/>
        <v>4201048.39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181455.81</v>
      </c>
      <c r="C19" s="30">
        <f t="shared" si="5"/>
        <v>209495.51</v>
      </c>
      <c r="D19" s="30">
        <f t="shared" si="5"/>
        <v>143904.5</v>
      </c>
      <c r="E19" s="30">
        <f t="shared" si="5"/>
        <v>146708.25</v>
      </c>
      <c r="F19" s="30">
        <f t="shared" si="5"/>
        <v>123441.73</v>
      </c>
      <c r="G19" s="30">
        <f t="shared" si="5"/>
        <v>117721.29</v>
      </c>
      <c r="H19" s="30">
        <f t="shared" si="5"/>
        <v>105398.77</v>
      </c>
      <c r="I19" s="30">
        <f t="shared" si="5"/>
        <v>155888.05</v>
      </c>
      <c r="J19" s="30">
        <f t="shared" si="5"/>
        <v>56402.42</v>
      </c>
      <c r="K19" s="30">
        <f t="shared" si="3"/>
        <v>1240416.33</v>
      </c>
      <c r="L19"/>
      <c r="M19"/>
      <c r="N19"/>
    </row>
    <row r="20" spans="1:14" ht="16.5" customHeight="1">
      <c r="A20" s="18" t="s">
        <v>28</v>
      </c>
      <c r="B20" s="30">
        <v>16722.12</v>
      </c>
      <c r="C20" s="30">
        <v>19681</v>
      </c>
      <c r="D20" s="30">
        <v>15044.55</v>
      </c>
      <c r="E20" s="30">
        <v>12800.54</v>
      </c>
      <c r="F20" s="30">
        <v>17231.38</v>
      </c>
      <c r="G20" s="30">
        <v>11437.03</v>
      </c>
      <c r="H20" s="30">
        <v>15461.42</v>
      </c>
      <c r="I20" s="30">
        <v>29085.05</v>
      </c>
      <c r="J20" s="30">
        <v>6419.76</v>
      </c>
      <c r="K20" s="30">
        <f t="shared" si="3"/>
        <v>143882.85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1367.99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1367.99</v>
      </c>
      <c r="K21" s="30">
        <f t="shared" si="3"/>
        <v>10943.92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-222.14</v>
      </c>
      <c r="C23" s="30">
        <v>0</v>
      </c>
      <c r="D23" s="30">
        <v>0</v>
      </c>
      <c r="E23" s="30">
        <v>-597</v>
      </c>
      <c r="F23" s="30">
        <v>0</v>
      </c>
      <c r="G23" s="30">
        <v>-2408.7</v>
      </c>
      <c r="H23" s="30">
        <v>-215.06</v>
      </c>
      <c r="I23" s="30">
        <v>0</v>
      </c>
      <c r="J23" s="30">
        <v>0</v>
      </c>
      <c r="K23" s="30">
        <f t="shared" si="3"/>
        <v>-3442.8999999999996</v>
      </c>
      <c r="L23"/>
      <c r="M23"/>
      <c r="N23"/>
    </row>
    <row r="24" spans="1:14" ht="16.5" customHeight="1">
      <c r="A24" s="18" t="s">
        <v>70</v>
      </c>
      <c r="B24" s="30">
        <v>-34232.28</v>
      </c>
      <c r="C24" s="30">
        <v>-32635.47</v>
      </c>
      <c r="D24" s="30">
        <v>-35924.91</v>
      </c>
      <c r="E24" s="30">
        <v>-19723.38</v>
      </c>
      <c r="F24" s="30">
        <v>-23551.56</v>
      </c>
      <c r="G24" s="30">
        <v>-23582</v>
      </c>
      <c r="H24" s="30">
        <v>-23809.5</v>
      </c>
      <c r="I24" s="30">
        <v>-29975.45</v>
      </c>
      <c r="J24" s="30">
        <v>-12183.9</v>
      </c>
      <c r="K24" s="30">
        <f t="shared" si="3"/>
        <v>-235618.45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-54868</v>
      </c>
      <c r="C27" s="30">
        <f t="shared" si="6"/>
        <v>-56214.4</v>
      </c>
      <c r="D27" s="30">
        <f t="shared" si="6"/>
        <v>-87873.36</v>
      </c>
      <c r="E27" s="30">
        <f t="shared" si="6"/>
        <v>-34852.4</v>
      </c>
      <c r="F27" s="30">
        <f t="shared" si="6"/>
        <v>-39309.6</v>
      </c>
      <c r="G27" s="30">
        <f t="shared" si="6"/>
        <v>-29216</v>
      </c>
      <c r="H27" s="30">
        <f t="shared" si="6"/>
        <v>-26492.4</v>
      </c>
      <c r="I27" s="30">
        <f t="shared" si="6"/>
        <v>-56403.6</v>
      </c>
      <c r="J27" s="30">
        <f t="shared" si="6"/>
        <v>-12106.58</v>
      </c>
      <c r="K27" s="30">
        <f aca="true" t="shared" si="7" ref="K27:K35">SUM(B27:J27)</f>
        <v>-397336.34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-54868</v>
      </c>
      <c r="C28" s="30">
        <f t="shared" si="8"/>
        <v>-56214.4</v>
      </c>
      <c r="D28" s="30">
        <f t="shared" si="8"/>
        <v>-69247.2</v>
      </c>
      <c r="E28" s="30">
        <f t="shared" si="8"/>
        <v>-34852.4</v>
      </c>
      <c r="F28" s="30">
        <f t="shared" si="8"/>
        <v>-39309.6</v>
      </c>
      <c r="G28" s="30">
        <f t="shared" si="8"/>
        <v>-29216</v>
      </c>
      <c r="H28" s="30">
        <f t="shared" si="8"/>
        <v>-26492.4</v>
      </c>
      <c r="I28" s="30">
        <f t="shared" si="8"/>
        <v>-56403.6</v>
      </c>
      <c r="J28" s="30">
        <f t="shared" si="8"/>
        <v>-6714.4</v>
      </c>
      <c r="K28" s="30">
        <f t="shared" si="7"/>
        <v>-373318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-54868</v>
      </c>
      <c r="C29" s="30">
        <f aca="true" t="shared" si="9" ref="C29:J29">-ROUND((C9)*$E$3,2)</f>
        <v>-56214.4</v>
      </c>
      <c r="D29" s="30">
        <f t="shared" si="9"/>
        <v>-69247.2</v>
      </c>
      <c r="E29" s="30">
        <f t="shared" si="9"/>
        <v>-34852.4</v>
      </c>
      <c r="F29" s="30">
        <f t="shared" si="9"/>
        <v>-39309.6</v>
      </c>
      <c r="G29" s="30">
        <f t="shared" si="9"/>
        <v>-29216</v>
      </c>
      <c r="H29" s="30">
        <f t="shared" si="9"/>
        <v>-26492.4</v>
      </c>
      <c r="I29" s="30">
        <f t="shared" si="9"/>
        <v>-56403.6</v>
      </c>
      <c r="J29" s="30">
        <f t="shared" si="9"/>
        <v>-6714.4</v>
      </c>
      <c r="K29" s="30">
        <f t="shared" si="7"/>
        <v>-373318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621258.32</v>
      </c>
      <c r="C47" s="27">
        <f aca="true" t="shared" si="11" ref="C47:J47">IF(C17+C27+C48&lt;0,0,C17+C27+C48)</f>
        <v>624535.4600000001</v>
      </c>
      <c r="D47" s="27">
        <f t="shared" si="11"/>
        <v>818706.63</v>
      </c>
      <c r="E47" s="27">
        <f t="shared" si="11"/>
        <v>427147.8599999999</v>
      </c>
      <c r="F47" s="27">
        <f t="shared" si="11"/>
        <v>512979.89</v>
      </c>
      <c r="G47" s="27">
        <f t="shared" si="11"/>
        <v>593029.7500000001</v>
      </c>
      <c r="H47" s="27">
        <f t="shared" si="11"/>
        <v>537439.38</v>
      </c>
      <c r="I47" s="27">
        <f t="shared" si="11"/>
        <v>647131.4</v>
      </c>
      <c r="J47" s="27">
        <f t="shared" si="11"/>
        <v>177665.11000000004</v>
      </c>
      <c r="K47" s="20">
        <f>SUM(B47:J47)</f>
        <v>4959893.800000001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621258.3200000001</v>
      </c>
      <c r="C53" s="10">
        <f t="shared" si="13"/>
        <v>624535.45</v>
      </c>
      <c r="D53" s="10">
        <f t="shared" si="13"/>
        <v>818706.63</v>
      </c>
      <c r="E53" s="10">
        <f t="shared" si="13"/>
        <v>427147.85</v>
      </c>
      <c r="F53" s="10">
        <f t="shared" si="13"/>
        <v>512979.9</v>
      </c>
      <c r="G53" s="10">
        <f t="shared" si="13"/>
        <v>593029.75</v>
      </c>
      <c r="H53" s="10">
        <f t="shared" si="13"/>
        <v>537439.38</v>
      </c>
      <c r="I53" s="10">
        <f>SUM(I54:I66)</f>
        <v>647131.39</v>
      </c>
      <c r="J53" s="10">
        <f t="shared" si="13"/>
        <v>177665.11</v>
      </c>
      <c r="K53" s="5">
        <f>SUM(K54:K66)</f>
        <v>4959893.78</v>
      </c>
      <c r="L53" s="9"/>
    </row>
    <row r="54" spans="1:11" ht="16.5" customHeight="1">
      <c r="A54" s="7" t="s">
        <v>60</v>
      </c>
      <c r="B54" s="8">
        <v>542544.89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542544.89</v>
      </c>
    </row>
    <row r="55" spans="1:11" ht="16.5" customHeight="1">
      <c r="A55" s="7" t="s">
        <v>61</v>
      </c>
      <c r="B55" s="8">
        <v>78713.43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78713.43</v>
      </c>
    </row>
    <row r="56" spans="1:11" ht="16.5" customHeight="1">
      <c r="A56" s="7" t="s">
        <v>4</v>
      </c>
      <c r="B56" s="6">
        <v>0</v>
      </c>
      <c r="C56" s="8">
        <v>624535.45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624535.45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818706.63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818706.63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427147.85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427147.85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512979.9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512979.9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593029.75</v>
      </c>
      <c r="H60" s="6">
        <v>0</v>
      </c>
      <c r="I60" s="6">
        <v>0</v>
      </c>
      <c r="J60" s="6">
        <v>0</v>
      </c>
      <c r="K60" s="5">
        <f t="shared" si="14"/>
        <v>593029.75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537439.38</v>
      </c>
      <c r="I61" s="6">
        <v>0</v>
      </c>
      <c r="J61" s="6">
        <v>0</v>
      </c>
      <c r="K61" s="5">
        <f t="shared" si="14"/>
        <v>537439.38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230184.64</v>
      </c>
      <c r="J63" s="6">
        <v>0</v>
      </c>
      <c r="K63" s="5">
        <f t="shared" si="14"/>
        <v>230184.64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416946.75</v>
      </c>
      <c r="J64" s="6">
        <v>0</v>
      </c>
      <c r="K64" s="5">
        <f t="shared" si="14"/>
        <v>416946.75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177665.11</v>
      </c>
      <c r="K65" s="5">
        <f t="shared" si="14"/>
        <v>177665.11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2020-11-19T18:39:28Z</dcterms:modified>
  <cp:category/>
  <cp:version/>
  <cp:contentType/>
  <cp:contentStatus/>
</cp:coreProperties>
</file>