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<sst xmlns="http://schemas.openxmlformats.org/spreadsheetml/2006/main" count="75" uniqueCount="74">
  <si>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</si>
  <si>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</si>
  <si>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</si>
  <si>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</si>
  <si>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</si>
  <si>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</si>
  <si>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</si>
  <si>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</si>
  <si>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</si>
  <si>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</si>
  <si>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</si>
  <si>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</si>
  <si>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</si>
  <si>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</si>
  <si>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</si>
  <si>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</si>
  <si>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</si>
  <si>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</si>
  <si>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</si>
  <si>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</si>
  <si>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</si>
  <si>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</si>
  <si>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</si>
  <si>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</si>
  <si>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</si>
  <si>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</si>
  <si>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</si>
  <si>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</si>
  <si>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</si>
  <si>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</si>
  <si>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</si>
  <si>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</si>
  <si>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</si>
  <si>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</si>
  <si>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</si>
  <si>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</si>
  <si>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</si>
  <si>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</si>
  <si>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</si>
  <si>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</si>
  <si>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</si>
  <si>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</si>
  <si>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</si>
  <si>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</si>
  <si>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</si>
  <si>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</si>
  <si>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</si>
  <si>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</si>
  <si>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</si>
  <si>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</si>
  <si>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</si>
  <si>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</si>
  <si>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</si>
  <si>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</si>
  <si>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</si>
  <si>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</si>
  <si>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</si>
  <si>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</si>
  <si>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</si>
  <si>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</si>
  <si>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</si>
  <si>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</si>
  <si>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</si>
  <si>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</si>
  <si>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</si>
  <si>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</si>
  <si>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</si>
  <si>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</si>
  <si>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</si>
  <si>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</si>
  <si>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</si>
  <si>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12/11/20 - VENCIMENTO 19/11/20</t>
  </si>
  <si>
    <t>5.3. Revisão de Remuneração pelo Transporte Coletivo ¹</t>
  </si>
  <si>
    <t xml:space="preserve">¹ Revisões de acordo com as portarias SMT.GAB 081 e 087/20, período de 01 a 31/07/20; revisão de passageiros e fator de transição, período de 01 a 31/07/20. Total de 40.322 passageiros.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</si>
</sst>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3" sqref="A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242370</v>
      </c>
      <c r="C7" s="47">
        <f t="shared" si="0"/>
        <v>210721</v>
      </c>
      <c r="D7" s="47">
        <f t="shared" si="0"/>
        <v>274840</v>
      </c>
      <c r="E7" s="47">
        <f t="shared" si="0"/>
        <v>146635</v>
      </c>
      <c r="F7" s="47">
        <f t="shared" si="0"/>
        <v>172771</v>
      </c>
      <c r="G7" s="47">
        <f t="shared" si="0"/>
        <v>190056</v>
      </c>
      <c r="H7" s="47">
        <f t="shared" si="0"/>
        <v>221029</v>
      </c>
      <c r="I7" s="47">
        <f t="shared" si="0"/>
        <v>282722</v>
      </c>
      <c r="J7" s="47">
        <f t="shared" si="0"/>
        <v>84809</v>
      </c>
      <c r="K7" s="47">
        <f t="shared" si="0"/>
        <v>1825953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15255</v>
      </c>
      <c r="C8" s="45">
        <f t="shared" si="1"/>
        <v>14571</v>
      </c>
      <c r="D8" s="45">
        <f t="shared" si="1"/>
        <v>15859</v>
      </c>
      <c r="E8" s="45">
        <f t="shared" si="1"/>
        <v>9336</v>
      </c>
      <c r="F8" s="45">
        <f t="shared" si="1"/>
        <v>11015</v>
      </c>
      <c r="G8" s="45">
        <f t="shared" si="1"/>
        <v>6905</v>
      </c>
      <c r="H8" s="45">
        <f t="shared" si="1"/>
        <v>6136</v>
      </c>
      <c r="I8" s="45">
        <f t="shared" si="1"/>
        <v>15721</v>
      </c>
      <c r="J8" s="45">
        <f t="shared" si="1"/>
        <v>2585</v>
      </c>
      <c r="K8" s="38">
        <f>SUM(B8:J8)</f>
        <v>97383</v>
      </c>
      <c r="L8"/>
      <c r="M8"/>
      <c r="N8"/>
    </row>
    <row r="9" spans="1:14" ht="16.5" customHeight="1">
      <c r="A9" s="22" t="s">
        <v>34</v>
      </c>
      <c r="B9" s="45">
        <v>15241</v>
      </c>
      <c r="C9" s="45">
        <v>14566</v>
      </c>
      <c r="D9" s="45">
        <v>15858</v>
      </c>
      <c r="E9" s="45">
        <v>9311</v>
      </c>
      <c r="F9" s="45">
        <v>11004</v>
      </c>
      <c r="G9" s="45">
        <v>6903</v>
      </c>
      <c r="H9" s="45">
        <v>6136</v>
      </c>
      <c r="I9" s="45">
        <v>15701</v>
      </c>
      <c r="J9" s="45">
        <v>2585</v>
      </c>
      <c r="K9" s="38">
        <f>SUM(B9:J9)</f>
        <v>97305</v>
      </c>
      <c r="L9"/>
      <c r="M9"/>
      <c r="N9"/>
    </row>
    <row r="10" spans="1:14" ht="16.5" customHeight="1">
      <c r="A10" s="22" t="s">
        <v>33</v>
      </c>
      <c r="B10" s="45">
        <v>14</v>
      </c>
      <c r="C10" s="45">
        <v>5</v>
      </c>
      <c r="D10" s="45">
        <v>1</v>
      </c>
      <c r="E10" s="45">
        <v>25</v>
      </c>
      <c r="F10" s="45">
        <v>11</v>
      </c>
      <c r="G10" s="45">
        <v>2</v>
      </c>
      <c r="H10" s="45">
        <v>0</v>
      </c>
      <c r="I10" s="45">
        <v>20</v>
      </c>
      <c r="J10" s="45">
        <v>0</v>
      </c>
      <c r="K10" s="38">
        <f>SUM(B10:J10)</f>
        <v>78</v>
      </c>
      <c r="L10"/>
      <c r="M10"/>
      <c r="N10"/>
    </row>
    <row r="11" spans="1:14" ht="16.5" customHeight="1">
      <c r="A11" s="44" t="s">
        <v>32</v>
      </c>
      <c r="B11" s="43">
        <v>227115</v>
      </c>
      <c r="C11" s="43">
        <v>196150</v>
      </c>
      <c r="D11" s="43">
        <v>258981</v>
      </c>
      <c r="E11" s="43">
        <v>137299</v>
      </c>
      <c r="F11" s="43">
        <v>161756</v>
      </c>
      <c r="G11" s="43">
        <v>183151</v>
      </c>
      <c r="H11" s="43">
        <v>214893</v>
      </c>
      <c r="I11" s="43">
        <v>267001</v>
      </c>
      <c r="J11" s="43">
        <v>82224</v>
      </c>
      <c r="K11" s="38">
        <f>SUM(B11:J11)</f>
        <v>1728570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1.376364096892338</v>
      </c>
      <c r="C15" s="39">
        <v>1.46445392655695</v>
      </c>
      <c r="D15" s="39">
        <v>1.20796244632432</v>
      </c>
      <c r="E15" s="39">
        <v>1.550161958483262</v>
      </c>
      <c r="F15" s="39">
        <v>1.321370374706554</v>
      </c>
      <c r="G15" s="39">
        <v>1.298984290909795</v>
      </c>
      <c r="H15" s="39">
        <v>1.260146029631944</v>
      </c>
      <c r="I15" s="39">
        <v>1.320836322264952</v>
      </c>
      <c r="J15" s="39">
        <v>1.461627735163128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1132695.48</v>
      </c>
      <c r="C17" s="36">
        <f aca="true" t="shared" si="2" ref="C17:J17">C18+C19+C20+C21+C22+C23+C24</f>
        <v>1146323.7699999998</v>
      </c>
      <c r="D17" s="36">
        <f t="shared" si="2"/>
        <v>1357779.0999999999</v>
      </c>
      <c r="E17" s="36">
        <f t="shared" si="2"/>
        <v>819661.7200000001</v>
      </c>
      <c r="F17" s="36">
        <f t="shared" si="2"/>
        <v>869122.17</v>
      </c>
      <c r="G17" s="36">
        <f t="shared" si="2"/>
        <v>940352.6299999998</v>
      </c>
      <c r="H17" s="36">
        <f t="shared" si="2"/>
        <v>852693.3300000001</v>
      </c>
      <c r="I17" s="36">
        <f t="shared" si="2"/>
        <v>1171455.1600000001</v>
      </c>
      <c r="J17" s="36">
        <f t="shared" si="2"/>
        <v>434857.7</v>
      </c>
      <c r="K17" s="36">
        <f aca="true" t="shared" si="3" ref="K17:K24">SUM(B17:J17)</f>
        <v>8724941.059999999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824251.9</v>
      </c>
      <c r="C18" s="30">
        <f t="shared" si="4"/>
        <v>786642.57</v>
      </c>
      <c r="D18" s="30">
        <f t="shared" si="4"/>
        <v>1136545.85</v>
      </c>
      <c r="E18" s="30">
        <f t="shared" si="4"/>
        <v>527915.33</v>
      </c>
      <c r="F18" s="30">
        <f t="shared" si="4"/>
        <v>657791.03</v>
      </c>
      <c r="G18" s="30">
        <f t="shared" si="4"/>
        <v>731620.57</v>
      </c>
      <c r="H18" s="30">
        <f t="shared" si="4"/>
        <v>678249.59</v>
      </c>
      <c r="I18" s="30">
        <f t="shared" si="4"/>
        <v>875759.67</v>
      </c>
      <c r="J18" s="30">
        <f t="shared" si="4"/>
        <v>297637.19</v>
      </c>
      <c r="K18" s="30">
        <f t="shared" si="3"/>
        <v>6516413.700000001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310218.82</v>
      </c>
      <c r="C19" s="30">
        <f t="shared" si="5"/>
        <v>365359.23</v>
      </c>
      <c r="D19" s="30">
        <f t="shared" si="5"/>
        <v>236358.86</v>
      </c>
      <c r="E19" s="30">
        <f t="shared" si="5"/>
        <v>290438.93</v>
      </c>
      <c r="F19" s="30">
        <f t="shared" si="5"/>
        <v>211394.55</v>
      </c>
      <c r="G19" s="30">
        <f t="shared" si="5"/>
        <v>218743.06</v>
      </c>
      <c r="H19" s="30">
        <f t="shared" si="5"/>
        <v>176443.94</v>
      </c>
      <c r="I19" s="30">
        <f t="shared" si="5"/>
        <v>280975.51</v>
      </c>
      <c r="J19" s="30">
        <f t="shared" si="5"/>
        <v>137397.58</v>
      </c>
      <c r="K19" s="30">
        <f t="shared" si="3"/>
        <v>2227330.48</v>
      </c>
      <c r="L19"/>
      <c r="M19"/>
      <c r="N19"/>
    </row>
    <row r="20" spans="1:14" ht="16.5" customHeight="1">
      <c r="A20" s="18" t="s">
        <v>27</v>
      </c>
      <c r="B20" s="30">
        <v>31393.61</v>
      </c>
      <c r="C20" s="30">
        <v>24225.93</v>
      </c>
      <c r="D20" s="30">
        <v>20804.23</v>
      </c>
      <c r="E20" s="30">
        <v>20040.55</v>
      </c>
      <c r="F20" s="30">
        <v>22126.64</v>
      </c>
      <c r="G20" s="30">
        <v>15256.48</v>
      </c>
      <c r="H20" s="30">
        <v>21956.92</v>
      </c>
      <c r="I20" s="30">
        <v>43335.74</v>
      </c>
      <c r="J20" s="30">
        <v>10643.94</v>
      </c>
      <c r="K20" s="30">
        <f t="shared" si="3"/>
        <v>209784.03999999998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9575.93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-444.28</v>
      </c>
      <c r="C23" s="30">
        <v>0</v>
      </c>
      <c r="D23" s="30">
        <v>0</v>
      </c>
      <c r="E23" s="30">
        <v>0</v>
      </c>
      <c r="F23" s="30">
        <v>0</v>
      </c>
      <c r="G23" s="30">
        <v>-458.8</v>
      </c>
      <c r="H23" s="30">
        <v>0</v>
      </c>
      <c r="I23" s="30">
        <v>0</v>
      </c>
      <c r="J23" s="30">
        <v>0</v>
      </c>
      <c r="K23" s="30">
        <f t="shared" si="3"/>
        <v>-903.0799999999999</v>
      </c>
      <c r="L23"/>
      <c r="M23"/>
      <c r="N23"/>
    </row>
    <row r="24" spans="1:14" ht="16.5" customHeight="1">
      <c r="A24" s="18" t="s">
        <v>69</v>
      </c>
      <c r="B24" s="30">
        <v>-34092.56</v>
      </c>
      <c r="C24" s="30">
        <v>-32639.94</v>
      </c>
      <c r="D24" s="30">
        <v>-35929.84</v>
      </c>
      <c r="E24" s="30">
        <v>-20101.08</v>
      </c>
      <c r="F24" s="30">
        <v>-23558.04</v>
      </c>
      <c r="G24" s="30">
        <v>-24808.68</v>
      </c>
      <c r="H24" s="30">
        <v>-23957.12</v>
      </c>
      <c r="I24" s="30">
        <v>-29983.75</v>
      </c>
      <c r="J24" s="30">
        <v>-12189</v>
      </c>
      <c r="K24" s="30">
        <f t="shared" si="3"/>
        <v>-237260.00999999998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-166836.87</v>
      </c>
      <c r="C27" s="30">
        <f t="shared" si="6"/>
        <v>-157414.72</v>
      </c>
      <c r="D27" s="30">
        <f t="shared" si="6"/>
        <v>-246415.06</v>
      </c>
      <c r="E27" s="30">
        <f t="shared" si="6"/>
        <v>-174997.3</v>
      </c>
      <c r="F27" s="30">
        <f t="shared" si="6"/>
        <v>-88097.33</v>
      </c>
      <c r="G27" s="30">
        <f t="shared" si="6"/>
        <v>-189800.43</v>
      </c>
      <c r="H27" s="30">
        <f t="shared" si="6"/>
        <v>-98994.41</v>
      </c>
      <c r="I27" s="30">
        <f t="shared" si="6"/>
        <v>-131809.33</v>
      </c>
      <c r="J27" s="30">
        <f t="shared" si="6"/>
        <v>-63924.9</v>
      </c>
      <c r="K27" s="30">
        <f aca="true" t="shared" si="7" ref="K27:K35">SUM(B27:J27)</f>
        <v>-1318290.3499999999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-117346.32999999999</v>
      </c>
      <c r="C28" s="30">
        <f t="shared" si="8"/>
        <v>-68034.81</v>
      </c>
      <c r="D28" s="30">
        <f t="shared" si="8"/>
        <v>-87402.85999999999</v>
      </c>
      <c r="E28" s="30">
        <f t="shared" si="8"/>
        <v>-104775.41</v>
      </c>
      <c r="F28" s="30">
        <f t="shared" si="8"/>
        <v>-48417.6</v>
      </c>
      <c r="G28" s="30">
        <f t="shared" si="8"/>
        <v>-103533.08</v>
      </c>
      <c r="H28" s="30">
        <f t="shared" si="8"/>
        <v>-41082.36</v>
      </c>
      <c r="I28" s="30">
        <f t="shared" si="8"/>
        <v>-91063.29</v>
      </c>
      <c r="J28" s="30">
        <f t="shared" si="8"/>
        <v>-18154.559999999998</v>
      </c>
      <c r="K28" s="30">
        <f t="shared" si="7"/>
        <v>-679810.3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-67060.4</v>
      </c>
      <c r="C29" s="30">
        <f aca="true" t="shared" si="9" ref="C29:J29">-ROUND((C9)*$E$3,2)</f>
        <v>-64090.4</v>
      </c>
      <c r="D29" s="30">
        <f t="shared" si="9"/>
        <v>-69775.2</v>
      </c>
      <c r="E29" s="30">
        <f t="shared" si="9"/>
        <v>-40968.4</v>
      </c>
      <c r="F29" s="30">
        <f t="shared" si="9"/>
        <v>-48417.6</v>
      </c>
      <c r="G29" s="30">
        <f t="shared" si="9"/>
        <v>-30373.2</v>
      </c>
      <c r="H29" s="30">
        <f t="shared" si="9"/>
        <v>-26998.4</v>
      </c>
      <c r="I29" s="30">
        <f t="shared" si="9"/>
        <v>-69084.4</v>
      </c>
      <c r="J29" s="30">
        <f t="shared" si="9"/>
        <v>-11374</v>
      </c>
      <c r="K29" s="30">
        <f t="shared" si="7"/>
        <v>-428142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-308</v>
      </c>
      <c r="C31" s="30">
        <v>-92.4</v>
      </c>
      <c r="D31" s="30">
        <v>-246.4</v>
      </c>
      <c r="E31" s="30">
        <v>-184.8</v>
      </c>
      <c r="F31" s="26">
        <v>0</v>
      </c>
      <c r="G31" s="30">
        <v>0</v>
      </c>
      <c r="H31" s="30">
        <v>-16.54</v>
      </c>
      <c r="I31" s="30">
        <v>-25.84</v>
      </c>
      <c r="J31" s="30">
        <v>-7.96</v>
      </c>
      <c r="K31" s="30">
        <f t="shared" si="7"/>
        <v>-881.9399999999999</v>
      </c>
      <c r="L31"/>
      <c r="M31"/>
      <c r="N31"/>
    </row>
    <row r="32" spans="1:14" ht="16.5" customHeight="1">
      <c r="A32" s="25" t="s">
        <v>20</v>
      </c>
      <c r="B32" s="30">
        <v>-49977.93</v>
      </c>
      <c r="C32" s="30">
        <v>-3852.01</v>
      </c>
      <c r="D32" s="30">
        <v>-17381.26</v>
      </c>
      <c r="E32" s="30">
        <v>-63622.21</v>
      </c>
      <c r="F32" s="26">
        <v>0</v>
      </c>
      <c r="G32" s="30">
        <v>-73159.88</v>
      </c>
      <c r="H32" s="30">
        <v>-14067.42</v>
      </c>
      <c r="I32" s="30">
        <v>-21953.05</v>
      </c>
      <c r="J32" s="30">
        <v>-6772.6</v>
      </c>
      <c r="K32" s="30">
        <f t="shared" si="7"/>
        <v>-250786.36000000002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-49490.54</v>
      </c>
      <c r="C45" s="27">
        <v>-89379.91</v>
      </c>
      <c r="D45" s="27">
        <v>-140386.04</v>
      </c>
      <c r="E45" s="27">
        <v>-70221.89</v>
      </c>
      <c r="F45" s="27">
        <v>-39679.73</v>
      </c>
      <c r="G45" s="27">
        <v>-86267.35</v>
      </c>
      <c r="H45" s="27">
        <v>-57912.05</v>
      </c>
      <c r="I45" s="27">
        <v>-40746.04</v>
      </c>
      <c r="J45" s="27">
        <v>-40378.16</v>
      </c>
      <c r="K45" s="27">
        <f>SUM(B45:J45)</f>
        <v>-614461.7100000001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965858.61</v>
      </c>
      <c r="C47" s="27">
        <f aca="true" t="shared" si="11" ref="C47:J47">IF(C17+C27+C48&lt;0,0,C17+C27+C48)</f>
        <v>988909.0499999998</v>
      </c>
      <c r="D47" s="27">
        <f t="shared" si="11"/>
        <v>1111364.0399999998</v>
      </c>
      <c r="E47" s="27">
        <f t="shared" si="11"/>
        <v>644664.4200000002</v>
      </c>
      <c r="F47" s="27">
        <f t="shared" si="11"/>
        <v>781024.8400000001</v>
      </c>
      <c r="G47" s="27">
        <f t="shared" si="11"/>
        <v>750552.1999999997</v>
      </c>
      <c r="H47" s="27">
        <f t="shared" si="11"/>
        <v>753698.92</v>
      </c>
      <c r="I47" s="27">
        <f t="shared" si="11"/>
        <v>1039645.8300000002</v>
      </c>
      <c r="J47" s="27">
        <f t="shared" si="11"/>
        <v>370932.8</v>
      </c>
      <c r="K47" s="20">
        <f>SUM(B47:J47)</f>
        <v>7406650.709999998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965858.61</v>
      </c>
      <c r="C53" s="10">
        <f t="shared" si="13"/>
        <v>988909.04</v>
      </c>
      <c r="D53" s="10">
        <f t="shared" si="13"/>
        <v>1111364.04</v>
      </c>
      <c r="E53" s="10">
        <f t="shared" si="13"/>
        <v>644664.42</v>
      </c>
      <c r="F53" s="10">
        <f t="shared" si="13"/>
        <v>781024.84</v>
      </c>
      <c r="G53" s="10">
        <f t="shared" si="13"/>
        <v>750552.2</v>
      </c>
      <c r="H53" s="10">
        <f t="shared" si="13"/>
        <v>753698.91</v>
      </c>
      <c r="I53" s="10">
        <f>SUM(I54:I66)</f>
        <v>1039645.8200000001</v>
      </c>
      <c r="J53" s="10">
        <f t="shared" si="13"/>
        <v>370932.8</v>
      </c>
      <c r="K53" s="5">
        <f>SUM(K54:K66)</f>
        <v>7406650.68</v>
      </c>
      <c r="L53" s="9"/>
    </row>
    <row r="54" spans="1:11" ht="16.5" customHeight="1">
      <c r="A54" s="7" t="s">
        <v>59</v>
      </c>
      <c r="B54" s="8">
        <v>843774.08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843774.08</v>
      </c>
    </row>
    <row r="55" spans="1:11" ht="16.5" customHeight="1">
      <c r="A55" s="7" t="s">
        <v>60</v>
      </c>
      <c r="B55" s="8">
        <v>122084.53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122084.53</v>
      </c>
    </row>
    <row r="56" spans="1:11" ht="16.5" customHeight="1">
      <c r="A56" s="7" t="s">
        <v>4</v>
      </c>
      <c r="B56" s="6">
        <v>0</v>
      </c>
      <c r="C56" s="8">
        <v>988909.04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988909.04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1111364.04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1111364.04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644664.42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644664.42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781024.84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781024.84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750552.2</v>
      </c>
      <c r="H60" s="6">
        <v>0</v>
      </c>
      <c r="I60" s="6">
        <v>0</v>
      </c>
      <c r="J60" s="6">
        <v>0</v>
      </c>
      <c r="K60" s="5">
        <f t="shared" si="14"/>
        <v>750552.2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753698.91</v>
      </c>
      <c r="I61" s="6">
        <v>0</v>
      </c>
      <c r="J61" s="6">
        <v>0</v>
      </c>
      <c r="K61" s="5">
        <f t="shared" si="14"/>
        <v>753698.91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362732.43</v>
      </c>
      <c r="J63" s="6">
        <v>0</v>
      </c>
      <c r="K63" s="5">
        <f t="shared" si="14"/>
        <v>362732.43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676913.39</v>
      </c>
      <c r="J64" s="6">
        <v>0</v>
      </c>
      <c r="K64" s="5">
        <f t="shared" si="14"/>
        <v>676913.39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370932.8</v>
      </c>
      <c r="K65" s="5">
        <f t="shared" si="14"/>
        <v>370932.8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2020-11-18T22:51:24Z</dcterms:modified>
  <cp:category/>
  <cp:version/>
  <cp:contentType/>
  <cp:contentStatus/>
</cp:coreProperties>
</file>