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<sst xmlns="http://schemas.openxmlformats.org/spreadsheetml/2006/main" count="74" uniqueCount="73">
  <si>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</si>
  <si>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</si>
  <si>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</si>
  <si>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</si>
  <si>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</si>
  <si>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</si>
  <si>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</si>
  <si>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</si>
  <si>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</si>
  <si>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</si>
  <si>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</si>
  <si>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</si>
  <si>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</si>
  <si>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</si>
  <si>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</si>
  <si>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</si>
  <si>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</si>
  <si>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</si>
  <si>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</si>
  <si>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</si>
  <si>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</si>
  <si>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</si>
  <si>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</si>
  <si>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</si>
  <si>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</si>
  <si>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</si>
  <si>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</si>
  <si>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</si>
  <si>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</si>
  <si>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</si>
  <si>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</si>
  <si>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</si>
  <si>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</si>
  <si>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</si>
  <si>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</si>
  <si>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</si>
  <si>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</si>
  <si>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</si>
  <si>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</si>
  <si>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</si>
  <si>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</si>
  <si>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</si>
  <si>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</si>
  <si>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</si>
  <si>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</si>
  <si>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</si>
  <si>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</si>
  <si>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</si>
  <si>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</si>
  <si>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</si>
  <si>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</si>
  <si>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</si>
  <si>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</si>
  <si>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</si>
  <si>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</si>
  <si>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</si>
  <si>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</si>
  <si>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</si>
  <si>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</si>
  <si>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</si>
  <si>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</si>
  <si>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</si>
  <si>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</si>
  <si>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</si>
  <si>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</si>
  <si>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</si>
  <si>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</si>
  <si>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</si>
  <si>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</si>
  <si>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</si>
  <si>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</si>
  <si>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</si>
  <si>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10/11/20 - VENCIMENTO 17/11/20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</si>
</sst>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246310</v>
      </c>
      <c r="C7" s="47">
        <f t="shared" si="0"/>
        <v>211171</v>
      </c>
      <c r="D7" s="47">
        <f t="shared" si="0"/>
        <v>283678</v>
      </c>
      <c r="E7" s="47">
        <f t="shared" si="0"/>
        <v>149181</v>
      </c>
      <c r="F7" s="47">
        <f t="shared" si="0"/>
        <v>176220</v>
      </c>
      <c r="G7" s="47">
        <f t="shared" si="0"/>
        <v>184104</v>
      </c>
      <c r="H7" s="47">
        <f t="shared" si="0"/>
        <v>218628</v>
      </c>
      <c r="I7" s="47">
        <f t="shared" si="0"/>
        <v>284476</v>
      </c>
      <c r="J7" s="47">
        <f t="shared" si="0"/>
        <v>85128</v>
      </c>
      <c r="K7" s="47">
        <f t="shared" si="0"/>
        <v>1838896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16057</v>
      </c>
      <c r="C8" s="45">
        <f t="shared" si="1"/>
        <v>14924</v>
      </c>
      <c r="D8" s="45">
        <f t="shared" si="1"/>
        <v>17550</v>
      </c>
      <c r="E8" s="45">
        <f t="shared" si="1"/>
        <v>9643</v>
      </c>
      <c r="F8" s="45">
        <f t="shared" si="1"/>
        <v>11673</v>
      </c>
      <c r="G8" s="45">
        <f t="shared" si="1"/>
        <v>7112</v>
      </c>
      <c r="H8" s="45">
        <f t="shared" si="1"/>
        <v>6623</v>
      </c>
      <c r="I8" s="45">
        <f t="shared" si="1"/>
        <v>16677</v>
      </c>
      <c r="J8" s="45">
        <f t="shared" si="1"/>
        <v>2755</v>
      </c>
      <c r="K8" s="38">
        <f>SUM(B8:J8)</f>
        <v>103014</v>
      </c>
      <c r="L8"/>
      <c r="M8"/>
      <c r="N8"/>
    </row>
    <row r="9" spans="1:14" ht="16.5" customHeight="1">
      <c r="A9" s="22" t="s">
        <v>35</v>
      </c>
      <c r="B9" s="45">
        <v>16036</v>
      </c>
      <c r="C9" s="45">
        <v>14921</v>
      </c>
      <c r="D9" s="45">
        <v>17550</v>
      </c>
      <c r="E9" s="45">
        <v>9606</v>
      </c>
      <c r="F9" s="45">
        <v>11657</v>
      </c>
      <c r="G9" s="45">
        <v>7110</v>
      </c>
      <c r="H9" s="45">
        <v>6623</v>
      </c>
      <c r="I9" s="45">
        <v>16658</v>
      </c>
      <c r="J9" s="45">
        <v>2755</v>
      </c>
      <c r="K9" s="38">
        <f>SUM(B9:J9)</f>
        <v>102916</v>
      </c>
      <c r="L9"/>
      <c r="M9"/>
      <c r="N9"/>
    </row>
    <row r="10" spans="1:14" ht="16.5" customHeight="1">
      <c r="A10" s="22" t="s">
        <v>34</v>
      </c>
      <c r="B10" s="45">
        <v>21</v>
      </c>
      <c r="C10" s="45">
        <v>3</v>
      </c>
      <c r="D10" s="45">
        <v>0</v>
      </c>
      <c r="E10" s="45">
        <v>37</v>
      </c>
      <c r="F10" s="45">
        <v>16</v>
      </c>
      <c r="G10" s="45">
        <v>2</v>
      </c>
      <c r="H10" s="45">
        <v>0</v>
      </c>
      <c r="I10" s="45">
        <v>19</v>
      </c>
      <c r="J10" s="45">
        <v>0</v>
      </c>
      <c r="K10" s="38">
        <f>SUM(B10:J10)</f>
        <v>98</v>
      </c>
      <c r="L10"/>
      <c r="M10"/>
      <c r="N10"/>
    </row>
    <row r="11" spans="1:14" ht="16.5" customHeight="1">
      <c r="A11" s="44" t="s">
        <v>33</v>
      </c>
      <c r="B11" s="43">
        <v>230253</v>
      </c>
      <c r="C11" s="43">
        <v>196247</v>
      </c>
      <c r="D11" s="43">
        <v>266128</v>
      </c>
      <c r="E11" s="43">
        <v>139538</v>
      </c>
      <c r="F11" s="43">
        <v>164547</v>
      </c>
      <c r="G11" s="43">
        <v>176992</v>
      </c>
      <c r="H11" s="43">
        <v>212005</v>
      </c>
      <c r="I11" s="43">
        <v>267799</v>
      </c>
      <c r="J11" s="43">
        <v>82373</v>
      </c>
      <c r="K11" s="38">
        <f>SUM(B11:J11)</f>
        <v>1735882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1.362379012203512</v>
      </c>
      <c r="C15" s="39">
        <v>1.464160071250385</v>
      </c>
      <c r="D15" s="39">
        <v>1.177815399876116</v>
      </c>
      <c r="E15" s="39">
        <v>1.531364337202221</v>
      </c>
      <c r="F15" s="39">
        <v>1.302455052893687</v>
      </c>
      <c r="G15" s="39">
        <v>1.318328965079672</v>
      </c>
      <c r="H15" s="39">
        <v>1.270645809905538</v>
      </c>
      <c r="I15" s="39">
        <v>1.311634658968209</v>
      </c>
      <c r="J15" s="39">
        <v>1.463497450972325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1138946.81</v>
      </c>
      <c r="C17" s="36">
        <f aca="true" t="shared" si="2" ref="C17:J17">C18+C19+C20+C21+C22+C23+C24</f>
        <v>1147517.56</v>
      </c>
      <c r="D17" s="36">
        <f t="shared" si="2"/>
        <v>1366966.6099999996</v>
      </c>
      <c r="E17" s="36">
        <f t="shared" si="2"/>
        <v>825122.5499999999</v>
      </c>
      <c r="F17" s="36">
        <f t="shared" si="2"/>
        <v>873744.82</v>
      </c>
      <c r="G17" s="36">
        <f t="shared" si="2"/>
        <v>923799.35</v>
      </c>
      <c r="H17" s="36">
        <f t="shared" si="2"/>
        <v>850150.35</v>
      </c>
      <c r="I17" s="36">
        <f t="shared" si="2"/>
        <v>1170323.27</v>
      </c>
      <c r="J17" s="36">
        <f t="shared" si="2"/>
        <v>436810.80999999994</v>
      </c>
      <c r="K17" s="36">
        <f aca="true" t="shared" si="3" ref="K17:K24">SUM(B17:J17)</f>
        <v>8733382.129999999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837651.05</v>
      </c>
      <c r="C18" s="30">
        <f t="shared" si="4"/>
        <v>788322.46</v>
      </c>
      <c r="D18" s="30">
        <f t="shared" si="4"/>
        <v>1173093.63</v>
      </c>
      <c r="E18" s="30">
        <f t="shared" si="4"/>
        <v>537081.44</v>
      </c>
      <c r="F18" s="30">
        <f t="shared" si="4"/>
        <v>670922.41</v>
      </c>
      <c r="G18" s="30">
        <f t="shared" si="4"/>
        <v>708708.35</v>
      </c>
      <c r="H18" s="30">
        <f t="shared" si="4"/>
        <v>670881.88</v>
      </c>
      <c r="I18" s="30">
        <f t="shared" si="4"/>
        <v>881192.86</v>
      </c>
      <c r="J18" s="30">
        <f t="shared" si="4"/>
        <v>298756.72</v>
      </c>
      <c r="K18" s="30">
        <f t="shared" si="3"/>
        <v>6566610.8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303547.16</v>
      </c>
      <c r="C19" s="30">
        <f t="shared" si="5"/>
        <v>365907.81</v>
      </c>
      <c r="D19" s="30">
        <f t="shared" si="5"/>
        <v>208594.11</v>
      </c>
      <c r="E19" s="30">
        <f t="shared" si="5"/>
        <v>285385.92</v>
      </c>
      <c r="F19" s="30">
        <f t="shared" si="5"/>
        <v>202923.87</v>
      </c>
      <c r="G19" s="30">
        <f t="shared" si="5"/>
        <v>225602.4</v>
      </c>
      <c r="H19" s="30">
        <f t="shared" si="5"/>
        <v>181571.37</v>
      </c>
      <c r="I19" s="30">
        <f t="shared" si="5"/>
        <v>274610.24</v>
      </c>
      <c r="J19" s="30">
        <f t="shared" si="5"/>
        <v>138472.98</v>
      </c>
      <c r="K19" s="30">
        <f t="shared" si="3"/>
        <v>2186615.8600000003</v>
      </c>
      <c r="L19"/>
      <c r="M19"/>
      <c r="N19"/>
    </row>
    <row r="20" spans="1:14" ht="16.5" customHeight="1">
      <c r="A20" s="18" t="s">
        <v>28</v>
      </c>
      <c r="B20" s="30">
        <v>30839.77</v>
      </c>
      <c r="C20" s="30">
        <v>23191.25</v>
      </c>
      <c r="D20" s="30">
        <v>21208.71</v>
      </c>
      <c r="E20" s="30">
        <v>21391.04</v>
      </c>
      <c r="F20" s="30">
        <v>22088.59</v>
      </c>
      <c r="G20" s="30">
        <v>14882.56</v>
      </c>
      <c r="H20" s="30">
        <v>21654.22</v>
      </c>
      <c r="I20" s="30">
        <v>43135.93</v>
      </c>
      <c r="J20" s="30">
        <v>10403.82</v>
      </c>
      <c r="K20" s="30">
        <f t="shared" si="3"/>
        <v>208795.89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9575.93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-222.14</v>
      </c>
      <c r="C23" s="30">
        <v>0</v>
      </c>
      <c r="D23" s="30">
        <v>0</v>
      </c>
      <c r="E23" s="30">
        <v>0</v>
      </c>
      <c r="F23" s="30">
        <v>0</v>
      </c>
      <c r="G23" s="30">
        <v>-802.9</v>
      </c>
      <c r="H23" s="30">
        <v>0</v>
      </c>
      <c r="I23" s="30">
        <v>0</v>
      </c>
      <c r="J23" s="30">
        <v>0</v>
      </c>
      <c r="K23" s="30">
        <f t="shared" si="3"/>
        <v>-1025.04</v>
      </c>
      <c r="L23"/>
      <c r="M23"/>
      <c r="N23"/>
    </row>
    <row r="24" spans="1:14" ht="16.5" customHeight="1">
      <c r="A24" s="18" t="s">
        <v>70</v>
      </c>
      <c r="B24" s="30">
        <v>-34237.02</v>
      </c>
      <c r="C24" s="30">
        <v>-32639.94</v>
      </c>
      <c r="D24" s="30">
        <v>-35929.84</v>
      </c>
      <c r="E24" s="30">
        <v>-20103.84</v>
      </c>
      <c r="F24" s="30">
        <v>-23558.04</v>
      </c>
      <c r="G24" s="30">
        <v>-24591.06</v>
      </c>
      <c r="H24" s="30">
        <v>-23957.12</v>
      </c>
      <c r="I24" s="30">
        <v>-29983.75</v>
      </c>
      <c r="J24" s="30">
        <v>-12190.7</v>
      </c>
      <c r="K24" s="30">
        <f t="shared" si="3"/>
        <v>-237191.31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-216444.15</v>
      </c>
      <c r="C27" s="30">
        <f t="shared" si="6"/>
        <v>-70034.59</v>
      </c>
      <c r="D27" s="30">
        <f t="shared" si="6"/>
        <v>-137049.72</v>
      </c>
      <c r="E27" s="30">
        <f t="shared" si="6"/>
        <v>-183667.22</v>
      </c>
      <c r="F27" s="30">
        <f t="shared" si="6"/>
        <v>-51290.8</v>
      </c>
      <c r="G27" s="30">
        <f t="shared" si="6"/>
        <v>-218515.04</v>
      </c>
      <c r="H27" s="30">
        <f t="shared" si="6"/>
        <v>-62913.22</v>
      </c>
      <c r="I27" s="30">
        <f t="shared" si="6"/>
        <v>-125998.52</v>
      </c>
      <c r="J27" s="30">
        <f t="shared" si="6"/>
        <v>-33773.34</v>
      </c>
      <c r="K27" s="30">
        <f aca="true" t="shared" si="7" ref="K27:K35">SUM(B27:J27)</f>
        <v>-1099686.6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-216444.15</v>
      </c>
      <c r="C28" s="30">
        <f t="shared" si="8"/>
        <v>-70034.59</v>
      </c>
      <c r="D28" s="30">
        <f t="shared" si="8"/>
        <v>-118423.56</v>
      </c>
      <c r="E28" s="30">
        <f t="shared" si="8"/>
        <v>-183667.22</v>
      </c>
      <c r="F28" s="30">
        <f t="shared" si="8"/>
        <v>-51290.8</v>
      </c>
      <c r="G28" s="30">
        <f t="shared" si="8"/>
        <v>-218515.04</v>
      </c>
      <c r="H28" s="30">
        <f t="shared" si="8"/>
        <v>-62913.22</v>
      </c>
      <c r="I28" s="30">
        <f t="shared" si="8"/>
        <v>-125998.52</v>
      </c>
      <c r="J28" s="30">
        <f t="shared" si="8"/>
        <v>-28381.16</v>
      </c>
      <c r="K28" s="30">
        <f t="shared" si="7"/>
        <v>-1075668.26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-70558.4</v>
      </c>
      <c r="C29" s="30">
        <f aca="true" t="shared" si="9" ref="C29:J29">-ROUND((C9)*$E$3,2)</f>
        <v>-65652.4</v>
      </c>
      <c r="D29" s="30">
        <f t="shared" si="9"/>
        <v>-77220</v>
      </c>
      <c r="E29" s="30">
        <f t="shared" si="9"/>
        <v>-42266.4</v>
      </c>
      <c r="F29" s="30">
        <f t="shared" si="9"/>
        <v>-51290.8</v>
      </c>
      <c r="G29" s="30">
        <f t="shared" si="9"/>
        <v>-31284</v>
      </c>
      <c r="H29" s="30">
        <f t="shared" si="9"/>
        <v>-29141.2</v>
      </c>
      <c r="I29" s="30">
        <f t="shared" si="9"/>
        <v>-73295.2</v>
      </c>
      <c r="J29" s="30">
        <f t="shared" si="9"/>
        <v>-12122</v>
      </c>
      <c r="K29" s="30">
        <f t="shared" si="7"/>
        <v>-452830.4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-708.4</v>
      </c>
      <c r="C31" s="30">
        <v>-61.6</v>
      </c>
      <c r="D31" s="30">
        <v>-369.6</v>
      </c>
      <c r="E31" s="30">
        <v>-184.8</v>
      </c>
      <c r="F31" s="26">
        <v>0</v>
      </c>
      <c r="G31" s="30">
        <v>-215.6</v>
      </c>
      <c r="H31" s="30">
        <v>-49.63</v>
      </c>
      <c r="I31" s="30">
        <v>-77.49</v>
      </c>
      <c r="J31" s="30">
        <v>-23.89</v>
      </c>
      <c r="K31" s="30">
        <f t="shared" si="7"/>
        <v>-1691.01</v>
      </c>
      <c r="L31"/>
      <c r="M31"/>
      <c r="N31"/>
    </row>
    <row r="32" spans="1:14" ht="16.5" customHeight="1">
      <c r="A32" s="25" t="s">
        <v>21</v>
      </c>
      <c r="B32" s="30">
        <v>-145177.35</v>
      </c>
      <c r="C32" s="30">
        <v>-4320.59</v>
      </c>
      <c r="D32" s="30">
        <v>-40833.96</v>
      </c>
      <c r="E32" s="30">
        <v>-141216.02</v>
      </c>
      <c r="F32" s="26">
        <v>0</v>
      </c>
      <c r="G32" s="30">
        <v>-187015.44</v>
      </c>
      <c r="H32" s="30">
        <v>-33722.39</v>
      </c>
      <c r="I32" s="30">
        <v>-52625.83</v>
      </c>
      <c r="J32" s="30">
        <v>-16235.27</v>
      </c>
      <c r="K32" s="30">
        <f t="shared" si="7"/>
        <v>-621146.85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922502.66</v>
      </c>
      <c r="C47" s="27">
        <f aca="true" t="shared" si="11" ref="C47:J47">IF(C17+C27+C48&lt;0,0,C17+C27+C48)</f>
        <v>1077482.97</v>
      </c>
      <c r="D47" s="27">
        <f t="shared" si="11"/>
        <v>1229916.8899999997</v>
      </c>
      <c r="E47" s="27">
        <f t="shared" si="11"/>
        <v>641455.33</v>
      </c>
      <c r="F47" s="27">
        <f t="shared" si="11"/>
        <v>822454.0199999999</v>
      </c>
      <c r="G47" s="27">
        <f t="shared" si="11"/>
        <v>705284.3099999999</v>
      </c>
      <c r="H47" s="27">
        <f t="shared" si="11"/>
        <v>787237.13</v>
      </c>
      <c r="I47" s="27">
        <f t="shared" si="11"/>
        <v>1044324.75</v>
      </c>
      <c r="J47" s="27">
        <f t="shared" si="11"/>
        <v>403037.47</v>
      </c>
      <c r="K47" s="20">
        <f>SUM(B47:J47)</f>
        <v>7633695.529999998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922502.6599999999</v>
      </c>
      <c r="C53" s="10">
        <f t="shared" si="13"/>
        <v>1077482.97</v>
      </c>
      <c r="D53" s="10">
        <f t="shared" si="13"/>
        <v>1229916.9</v>
      </c>
      <c r="E53" s="10">
        <f t="shared" si="13"/>
        <v>641455.33</v>
      </c>
      <c r="F53" s="10">
        <f t="shared" si="13"/>
        <v>822454.02</v>
      </c>
      <c r="G53" s="10">
        <f t="shared" si="13"/>
        <v>705284.3</v>
      </c>
      <c r="H53" s="10">
        <f t="shared" si="13"/>
        <v>787237.13</v>
      </c>
      <c r="I53" s="10">
        <f>SUM(I54:I66)</f>
        <v>1044324.75</v>
      </c>
      <c r="J53" s="10">
        <f t="shared" si="13"/>
        <v>403037.46</v>
      </c>
      <c r="K53" s="5">
        <f>SUM(K54:K66)</f>
        <v>7633695.52</v>
      </c>
      <c r="L53" s="9"/>
    </row>
    <row r="54" spans="1:11" ht="16.5" customHeight="1">
      <c r="A54" s="7" t="s">
        <v>60</v>
      </c>
      <c r="B54" s="8">
        <v>811802.34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811802.34</v>
      </c>
    </row>
    <row r="55" spans="1:11" ht="16.5" customHeight="1">
      <c r="A55" s="7" t="s">
        <v>61</v>
      </c>
      <c r="B55" s="8">
        <v>110700.32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110700.32</v>
      </c>
    </row>
    <row r="56" spans="1:11" ht="16.5" customHeight="1">
      <c r="A56" s="7" t="s">
        <v>4</v>
      </c>
      <c r="B56" s="6">
        <v>0</v>
      </c>
      <c r="C56" s="8">
        <v>1077482.97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1077482.97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1229916.9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1229916.9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641455.33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641455.33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822454.02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822454.02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705284.3</v>
      </c>
      <c r="H60" s="6">
        <v>0</v>
      </c>
      <c r="I60" s="6">
        <v>0</v>
      </c>
      <c r="J60" s="6">
        <v>0</v>
      </c>
      <c r="K60" s="5">
        <f t="shared" si="14"/>
        <v>705284.3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787237.13</v>
      </c>
      <c r="I61" s="6">
        <v>0</v>
      </c>
      <c r="J61" s="6">
        <v>0</v>
      </c>
      <c r="K61" s="5">
        <f t="shared" si="14"/>
        <v>787237.13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388384.37</v>
      </c>
      <c r="J63" s="6">
        <v>0</v>
      </c>
      <c r="K63" s="5">
        <f t="shared" si="14"/>
        <v>388384.37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655940.38</v>
      </c>
      <c r="J64" s="6">
        <v>0</v>
      </c>
      <c r="K64" s="5">
        <f t="shared" si="14"/>
        <v>655940.38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403037.46</v>
      </c>
      <c r="K65" s="5">
        <f t="shared" si="14"/>
        <v>403037.46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2020-11-16T22:07:34Z</dcterms:modified>
  <cp:category/>
  <cp:version/>
  <cp:contentType/>
  <cp:contentStatus/>
</cp:coreProperties>
</file>