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<sst xmlns="http://schemas.openxmlformats.org/spreadsheetml/2006/main" count="75" uniqueCount="74">
  <si>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</si>
  <si>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</si>
  <si>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</si>
  <si>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</si>
  <si>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</si>
  <si>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</si>
  <si>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</si>
  <si>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</si>
  <si>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</si>
  <si>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</si>
  <si>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</si>
  <si>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</si>
  <si>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</si>
  <si>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</si>
  <si>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</si>
  <si>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</si>
  <si>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</si>
  <si>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</si>
  <si>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</si>
  <si>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</si>
  <si>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</si>
  <si>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</si>
  <si>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</si>
  <si>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</si>
  <si>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</si>
  <si>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</si>
  <si>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</si>
  <si>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</si>
  <si>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</si>
  <si>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</si>
  <si>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</si>
  <si>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</si>
  <si>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</si>
  <si>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</si>
  <si>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</si>
  <si>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</si>
  <si>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</si>
  <si>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</si>
  <si>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</si>
  <si>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</si>
  <si>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</si>
  <si>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</si>
  <si>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</si>
  <si>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</si>
  <si>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</si>
  <si>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</si>
  <si>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</si>
  <si>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</si>
  <si>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</si>
  <si>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</si>
  <si>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</si>
  <si>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</si>
  <si>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</si>
  <si>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</si>
  <si>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</si>
  <si>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</si>
  <si>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</si>
  <si>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</si>
  <si>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</si>
  <si>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</si>
  <si>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</si>
  <si>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</si>
  <si>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</si>
  <si>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</si>
  <si>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</si>
  <si>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</si>
  <si>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</si>
  <si>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</si>
  <si>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</si>
  <si>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</si>
  <si>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</si>
  <si>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09/11/20 - VENCIMENTO 16/11/20</t>
  </si>
  <si>
    <t>5.3. Revisão de Remuneração pelo Transporte Coletivo ¹</t>
  </si>
  <si>
    <t xml:space="preserve">¹ Revisões de acordo com as portarias SMT.GAB 081 e 087/20, período de 01 a 30/06/20; revisão de passageiros e fator de transição, período de 01 a 30/06/20. Total de 38.027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</si>
</sst>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240993</v>
      </c>
      <c r="C7" s="47">
        <f t="shared" si="0"/>
        <v>208120</v>
      </c>
      <c r="D7" s="47">
        <f t="shared" si="0"/>
        <v>277959</v>
      </c>
      <c r="E7" s="47">
        <f t="shared" si="0"/>
        <v>144767</v>
      </c>
      <c r="F7" s="47">
        <f t="shared" si="0"/>
        <v>169398</v>
      </c>
      <c r="G7" s="47">
        <f t="shared" si="0"/>
        <v>189011</v>
      </c>
      <c r="H7" s="47">
        <f t="shared" si="0"/>
        <v>216524</v>
      </c>
      <c r="I7" s="47">
        <f t="shared" si="0"/>
        <v>278358</v>
      </c>
      <c r="J7" s="47">
        <f t="shared" si="0"/>
        <v>81677</v>
      </c>
      <c r="K7" s="47">
        <f t="shared" si="0"/>
        <v>1806807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16810</v>
      </c>
      <c r="C8" s="45">
        <f t="shared" si="1"/>
        <v>16031</v>
      </c>
      <c r="D8" s="45">
        <f t="shared" si="1"/>
        <v>18974</v>
      </c>
      <c r="E8" s="45">
        <f t="shared" si="1"/>
        <v>10161</v>
      </c>
      <c r="F8" s="45">
        <f t="shared" si="1"/>
        <v>12129</v>
      </c>
      <c r="G8" s="45">
        <f t="shared" si="1"/>
        <v>8015</v>
      </c>
      <c r="H8" s="45">
        <f t="shared" si="1"/>
        <v>7538</v>
      </c>
      <c r="I8" s="45">
        <f t="shared" si="1"/>
        <v>16976</v>
      </c>
      <c r="J8" s="45">
        <f t="shared" si="1"/>
        <v>2885</v>
      </c>
      <c r="K8" s="38">
        <f>SUM(B8:J8)</f>
        <v>109519</v>
      </c>
      <c r="L8"/>
      <c r="M8"/>
      <c r="N8"/>
    </row>
    <row r="9" spans="1:14" ht="16.5" customHeight="1">
      <c r="A9" s="22" t="s">
        <v>34</v>
      </c>
      <c r="B9" s="45">
        <v>16791</v>
      </c>
      <c r="C9" s="45">
        <v>16027</v>
      </c>
      <c r="D9" s="45">
        <v>18971</v>
      </c>
      <c r="E9" s="45">
        <v>10130</v>
      </c>
      <c r="F9" s="45">
        <v>12120</v>
      </c>
      <c r="G9" s="45">
        <v>8007</v>
      </c>
      <c r="H9" s="45">
        <v>7538</v>
      </c>
      <c r="I9" s="45">
        <v>16953</v>
      </c>
      <c r="J9" s="45">
        <v>2885</v>
      </c>
      <c r="K9" s="38">
        <f>SUM(B9:J9)</f>
        <v>109422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4</v>
      </c>
      <c r="D10" s="45">
        <v>3</v>
      </c>
      <c r="E10" s="45">
        <v>31</v>
      </c>
      <c r="F10" s="45">
        <v>9</v>
      </c>
      <c r="G10" s="45">
        <v>8</v>
      </c>
      <c r="H10" s="45">
        <v>0</v>
      </c>
      <c r="I10" s="45">
        <v>23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32</v>
      </c>
      <c r="B11" s="43">
        <v>224183</v>
      </c>
      <c r="C11" s="43">
        <v>192089</v>
      </c>
      <c r="D11" s="43">
        <v>258985</v>
      </c>
      <c r="E11" s="43">
        <v>134606</v>
      </c>
      <c r="F11" s="43">
        <v>157269</v>
      </c>
      <c r="G11" s="43">
        <v>180996</v>
      </c>
      <c r="H11" s="43">
        <v>208986</v>
      </c>
      <c r="I11" s="43">
        <v>261382</v>
      </c>
      <c r="J11" s="43">
        <v>78792</v>
      </c>
      <c r="K11" s="38">
        <f>SUM(B11:J11)</f>
        <v>1697288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1.390813969612082</v>
      </c>
      <c r="C15" s="39">
        <v>1.482494273630243</v>
      </c>
      <c r="D15" s="39">
        <v>1.198925221678744</v>
      </c>
      <c r="E15" s="39">
        <v>1.576305083370836</v>
      </c>
      <c r="F15" s="39">
        <v>1.346167781369195</v>
      </c>
      <c r="G15" s="39">
        <v>1.28782621444629</v>
      </c>
      <c r="H15" s="39">
        <v>1.284777398520748</v>
      </c>
      <c r="I15" s="39">
        <v>1.340492194626878</v>
      </c>
      <c r="J15" s="39">
        <v>1.517268337953448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1138061.77</v>
      </c>
      <c r="C17" s="36">
        <f aca="true" t="shared" si="2" ref="C17:J17">C18+C19+C20+C21+C22+C23+C24</f>
        <v>1145813.65</v>
      </c>
      <c r="D17" s="36">
        <f t="shared" si="2"/>
        <v>1363359.07</v>
      </c>
      <c r="E17" s="36">
        <f t="shared" si="2"/>
        <v>823429.7200000001</v>
      </c>
      <c r="F17" s="36">
        <f t="shared" si="2"/>
        <v>868576.03</v>
      </c>
      <c r="G17" s="36">
        <f t="shared" si="2"/>
        <v>926403.4199999999</v>
      </c>
      <c r="H17" s="36">
        <f t="shared" si="2"/>
        <v>851114.5800000001</v>
      </c>
      <c r="I17" s="36">
        <f t="shared" si="2"/>
        <v>1170550.04</v>
      </c>
      <c r="J17" s="36">
        <f t="shared" si="2"/>
        <v>434693.17999999993</v>
      </c>
      <c r="K17" s="36">
        <f aca="true" t="shared" si="3" ref="K17:K24">SUM(B17:J17)</f>
        <v>8722001.46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819568.99</v>
      </c>
      <c r="C18" s="30">
        <f t="shared" si="4"/>
        <v>776932.77</v>
      </c>
      <c r="D18" s="30">
        <f t="shared" si="4"/>
        <v>1149443.85</v>
      </c>
      <c r="E18" s="30">
        <f t="shared" si="4"/>
        <v>521190.15</v>
      </c>
      <c r="F18" s="30">
        <f t="shared" si="4"/>
        <v>644949.01</v>
      </c>
      <c r="G18" s="30">
        <f t="shared" si="4"/>
        <v>727597.84</v>
      </c>
      <c r="H18" s="30">
        <f t="shared" si="4"/>
        <v>664425.55</v>
      </c>
      <c r="I18" s="30">
        <f t="shared" si="4"/>
        <v>862241.74</v>
      </c>
      <c r="J18" s="30">
        <f t="shared" si="4"/>
        <v>286645.43</v>
      </c>
      <c r="K18" s="30">
        <f t="shared" si="3"/>
        <v>6452995.33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320299.01</v>
      </c>
      <c r="C19" s="30">
        <f t="shared" si="5"/>
        <v>374865.61</v>
      </c>
      <c r="D19" s="30">
        <f t="shared" si="5"/>
        <v>228653.37</v>
      </c>
      <c r="E19" s="30">
        <f t="shared" si="5"/>
        <v>300364.53</v>
      </c>
      <c r="F19" s="30">
        <f t="shared" si="5"/>
        <v>223260.57</v>
      </c>
      <c r="G19" s="30">
        <f t="shared" si="5"/>
        <v>209421.73</v>
      </c>
      <c r="H19" s="30">
        <f t="shared" si="5"/>
        <v>189213.38</v>
      </c>
      <c r="I19" s="30">
        <f t="shared" si="5"/>
        <v>293586.58</v>
      </c>
      <c r="J19" s="30">
        <f t="shared" si="5"/>
        <v>148272.61</v>
      </c>
      <c r="K19" s="30">
        <f t="shared" si="3"/>
        <v>2287937.39</v>
      </c>
      <c r="L19"/>
      <c r="M19"/>
      <c r="N19"/>
    </row>
    <row r="20" spans="1:14" ht="16.5" customHeight="1">
      <c r="A20" s="18" t="s">
        <v>27</v>
      </c>
      <c r="B20" s="30">
        <v>31284.94</v>
      </c>
      <c r="C20" s="30">
        <v>23919.23</v>
      </c>
      <c r="D20" s="30">
        <v>21191.69</v>
      </c>
      <c r="E20" s="30">
        <v>20610.89</v>
      </c>
      <c r="F20" s="30">
        <v>22556.5</v>
      </c>
      <c r="G20" s="30">
        <v>14819.97</v>
      </c>
      <c r="H20" s="30">
        <v>21432.77</v>
      </c>
      <c r="I20" s="30">
        <v>43337.48</v>
      </c>
      <c r="J20" s="30">
        <v>10597.85</v>
      </c>
      <c r="K20" s="30">
        <f t="shared" si="3"/>
        <v>209751.32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9575.93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-917.6</v>
      </c>
      <c r="H23" s="30">
        <v>0</v>
      </c>
      <c r="I23" s="30">
        <v>0</v>
      </c>
      <c r="J23" s="30">
        <v>0</v>
      </c>
      <c r="K23" s="30">
        <f t="shared" si="3"/>
        <v>-1139.74</v>
      </c>
      <c r="L23"/>
      <c r="M23"/>
      <c r="N23"/>
    </row>
    <row r="24" spans="1:14" ht="16.5" customHeight="1">
      <c r="A24" s="18" t="s">
        <v>69</v>
      </c>
      <c r="B24" s="30">
        <v>-34237.02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-24518.52</v>
      </c>
      <c r="H24" s="30">
        <v>-23957.12</v>
      </c>
      <c r="I24" s="30">
        <v>-29983.75</v>
      </c>
      <c r="J24" s="30">
        <v>-12190.7</v>
      </c>
      <c r="K24" s="30">
        <f t="shared" si="3"/>
        <v>-237118.77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-191040.13</v>
      </c>
      <c r="C27" s="30">
        <f t="shared" si="6"/>
        <v>31544.940000000002</v>
      </c>
      <c r="D27" s="30">
        <f t="shared" si="6"/>
        <v>-202589.65999999997</v>
      </c>
      <c r="E27" s="30">
        <f t="shared" si="6"/>
        <v>-22987.15999999999</v>
      </c>
      <c r="F27" s="30">
        <f t="shared" si="6"/>
        <v>-92234.51999999999</v>
      </c>
      <c r="G27" s="30">
        <f t="shared" si="6"/>
        <v>-155531.76</v>
      </c>
      <c r="H27" s="30">
        <f t="shared" si="6"/>
        <v>-59418.17</v>
      </c>
      <c r="I27" s="30">
        <f t="shared" si="6"/>
        <v>-62314.990000000005</v>
      </c>
      <c r="J27" s="30">
        <f t="shared" si="6"/>
        <v>-34912.37</v>
      </c>
      <c r="K27" s="30">
        <f aca="true" t="shared" si="7" ref="K27:K35">SUM(B27:J27)</f>
        <v>-789483.82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-126779.29</v>
      </c>
      <c r="C28" s="30">
        <f t="shared" si="8"/>
        <v>-75328.75</v>
      </c>
      <c r="D28" s="30">
        <f t="shared" si="8"/>
        <v>-96400.57999999999</v>
      </c>
      <c r="E28" s="30">
        <f t="shared" si="8"/>
        <v>-102297.15</v>
      </c>
      <c r="F28" s="30">
        <f t="shared" si="8"/>
        <v>-53328</v>
      </c>
      <c r="G28" s="30">
        <f t="shared" si="8"/>
        <v>-105861.17000000001</v>
      </c>
      <c r="H28" s="30">
        <f t="shared" si="8"/>
        <v>-46303.95</v>
      </c>
      <c r="I28" s="30">
        <f t="shared" si="8"/>
        <v>-95093.91</v>
      </c>
      <c r="J28" s="30">
        <f t="shared" si="8"/>
        <v>-19018.54</v>
      </c>
      <c r="K28" s="30">
        <f t="shared" si="7"/>
        <v>-720411.3400000001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-73880.4</v>
      </c>
      <c r="C29" s="30">
        <f aca="true" t="shared" si="9" ref="C29:J29">-ROUND((C9)*$E$3,2)</f>
        <v>-70518.8</v>
      </c>
      <c r="D29" s="30">
        <f t="shared" si="9"/>
        <v>-83472.4</v>
      </c>
      <c r="E29" s="30">
        <f t="shared" si="9"/>
        <v>-44572</v>
      </c>
      <c r="F29" s="30">
        <f t="shared" si="9"/>
        <v>-53328</v>
      </c>
      <c r="G29" s="30">
        <f t="shared" si="9"/>
        <v>-35230.8</v>
      </c>
      <c r="H29" s="30">
        <f t="shared" si="9"/>
        <v>-33167.2</v>
      </c>
      <c r="I29" s="30">
        <f t="shared" si="9"/>
        <v>-74593.2</v>
      </c>
      <c r="J29" s="30">
        <f t="shared" si="9"/>
        <v>-12694</v>
      </c>
      <c r="K29" s="30">
        <f t="shared" si="7"/>
        <v>-481456.8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-431.2</v>
      </c>
      <c r="C31" s="30">
        <v>-154</v>
      </c>
      <c r="D31" s="30">
        <v>-154</v>
      </c>
      <c r="E31" s="30">
        <v>-246.4</v>
      </c>
      <c r="F31" s="26">
        <v>0</v>
      </c>
      <c r="G31" s="30">
        <v>-92.4</v>
      </c>
      <c r="H31" s="30">
        <v>-66.19</v>
      </c>
      <c r="I31" s="30">
        <v>-103.3</v>
      </c>
      <c r="J31" s="30">
        <v>-31.86</v>
      </c>
      <c r="K31" s="30">
        <f t="shared" si="7"/>
        <v>-1279.35</v>
      </c>
      <c r="L31"/>
      <c r="M31"/>
      <c r="N31"/>
    </row>
    <row r="32" spans="1:14" ht="16.5" customHeight="1">
      <c r="A32" s="25" t="s">
        <v>20</v>
      </c>
      <c r="B32" s="30">
        <v>-52467.69</v>
      </c>
      <c r="C32" s="30">
        <v>-4655.95</v>
      </c>
      <c r="D32" s="30">
        <v>-12774.18</v>
      </c>
      <c r="E32" s="30">
        <v>-57478.75</v>
      </c>
      <c r="F32" s="26">
        <v>0</v>
      </c>
      <c r="G32" s="30">
        <v>-70537.97</v>
      </c>
      <c r="H32" s="30">
        <v>-13070.56</v>
      </c>
      <c r="I32" s="30">
        <v>-20397.41</v>
      </c>
      <c r="J32" s="30">
        <v>-6292.68</v>
      </c>
      <c r="K32" s="30">
        <f t="shared" si="7"/>
        <v>-237675.19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-64260.84</v>
      </c>
      <c r="C45" s="27">
        <v>106873.69</v>
      </c>
      <c r="D45" s="27">
        <v>-87562.92</v>
      </c>
      <c r="E45" s="27">
        <v>79309.99</v>
      </c>
      <c r="F45" s="27">
        <v>-38906.52</v>
      </c>
      <c r="G45" s="27">
        <v>-49670.59</v>
      </c>
      <c r="H45" s="27">
        <v>-13114.22</v>
      </c>
      <c r="I45" s="27">
        <v>32778.92</v>
      </c>
      <c r="J45" s="27">
        <v>-10501.65</v>
      </c>
      <c r="K45" s="27">
        <f>SUM(B45:J45)</f>
        <v>-45054.13999999998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947021.64</v>
      </c>
      <c r="C47" s="27">
        <f aca="true" t="shared" si="11" ref="C47:J47">IF(C17+C27+C48&lt;0,0,C17+C27+C48)</f>
        <v>1177358.5899999999</v>
      </c>
      <c r="D47" s="27">
        <f t="shared" si="11"/>
        <v>1160769.4100000001</v>
      </c>
      <c r="E47" s="27">
        <f t="shared" si="11"/>
        <v>800442.56</v>
      </c>
      <c r="F47" s="27">
        <f t="shared" si="11"/>
        <v>776341.51</v>
      </c>
      <c r="G47" s="27">
        <f t="shared" si="11"/>
        <v>770871.6599999999</v>
      </c>
      <c r="H47" s="27">
        <f t="shared" si="11"/>
        <v>791696.41</v>
      </c>
      <c r="I47" s="27">
        <f t="shared" si="11"/>
        <v>1108235.05</v>
      </c>
      <c r="J47" s="27">
        <f t="shared" si="11"/>
        <v>399780.80999999994</v>
      </c>
      <c r="K47" s="20">
        <f>SUM(B47:J47)</f>
        <v>7932517.64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947021.65</v>
      </c>
      <c r="C53" s="10">
        <f t="shared" si="13"/>
        <v>1177358.5999999999</v>
      </c>
      <c r="D53" s="10">
        <f t="shared" si="13"/>
        <v>1160769.42</v>
      </c>
      <c r="E53" s="10">
        <f t="shared" si="13"/>
        <v>800442.5599999999</v>
      </c>
      <c r="F53" s="10">
        <f t="shared" si="13"/>
        <v>776341.5</v>
      </c>
      <c r="G53" s="10">
        <f t="shared" si="13"/>
        <v>770871.67</v>
      </c>
      <c r="H53" s="10">
        <f t="shared" si="13"/>
        <v>791696.4</v>
      </c>
      <c r="I53" s="10">
        <f>SUM(I54:I66)</f>
        <v>1108235.0499999998</v>
      </c>
      <c r="J53" s="10">
        <f t="shared" si="13"/>
        <v>399780.81</v>
      </c>
      <c r="K53" s="5">
        <f>SUM(K54:K66)</f>
        <v>7932517.66</v>
      </c>
      <c r="L53" s="9"/>
    </row>
    <row r="54" spans="1:11" ht="16.5" customHeight="1">
      <c r="A54" s="7" t="s">
        <v>59</v>
      </c>
      <c r="B54" s="8">
        <v>827223.41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827223.41</v>
      </c>
    </row>
    <row r="55" spans="1:11" ht="16.5" customHeight="1">
      <c r="A55" s="7" t="s">
        <v>60</v>
      </c>
      <c r="B55" s="8">
        <v>119798.24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119798.24</v>
      </c>
    </row>
    <row r="56" spans="1:11" ht="16.5" customHeight="1">
      <c r="A56" s="7" t="s">
        <v>4</v>
      </c>
      <c r="B56" s="6">
        <v>0</v>
      </c>
      <c r="C56" s="8">
        <v>1177358.5999999999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1177358.5999999999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1160769.42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1160769.42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800442.5599999999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800442.5599999999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776341.5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776341.5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770871.67</v>
      </c>
      <c r="H60" s="6">
        <v>0</v>
      </c>
      <c r="I60" s="6">
        <v>0</v>
      </c>
      <c r="J60" s="6">
        <v>0</v>
      </c>
      <c r="K60" s="5">
        <f t="shared" si="14"/>
        <v>770871.67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791696.4</v>
      </c>
      <c r="I61" s="6">
        <v>0</v>
      </c>
      <c r="J61" s="6">
        <v>0</v>
      </c>
      <c r="K61" s="5">
        <f t="shared" si="14"/>
        <v>791696.4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379140.63999999996</v>
      </c>
      <c r="J63" s="6">
        <v>0</v>
      </c>
      <c r="K63" s="5">
        <f t="shared" si="14"/>
        <v>379140.63999999996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729094.4099999999</v>
      </c>
      <c r="J64" s="6">
        <v>0</v>
      </c>
      <c r="K64" s="5">
        <f t="shared" si="14"/>
        <v>729094.4099999999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399780.81</v>
      </c>
      <c r="K65" s="5">
        <f t="shared" si="14"/>
        <v>399780.81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2020-11-13T19:12:06Z</dcterms:modified>
  <cp:category/>
  <cp:version/>
  <cp:contentType/>
  <cp:contentStatus/>
</cp:coreProperties>
</file>