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<sst xmlns="http://schemas.openxmlformats.org/spreadsheetml/2006/main" count="74" uniqueCount="73">
  <si>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</si>
  <si>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</si>
  <si>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</si>
  <si>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</si>
  <si>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</si>
  <si>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</si>
  <si>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</si>
  <si>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</si>
  <si>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</si>
  <si>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</si>
  <si>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</si>
  <si>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</si>
  <si>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</si>
  <si>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</si>
  <si>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</si>
  <si>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</si>
  <si>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</si>
  <si>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</si>
  <si>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</si>
  <si>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</si>
  <si>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</si>
  <si>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</si>
  <si>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</si>
  <si>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</si>
  <si>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</si>
  <si>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</si>
  <si>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</si>
  <si>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</si>
  <si>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</si>
  <si>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</si>
  <si>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</si>
  <si>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</si>
  <si>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</si>
  <si>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</si>
  <si>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</si>
  <si>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</si>
  <si>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</si>
  <si>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</si>
  <si>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</si>
  <si>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</si>
  <si>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</si>
  <si>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</si>
  <si>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</si>
  <si>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</si>
  <si>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</si>
  <si>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</si>
  <si>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</si>
  <si>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</si>
  <si>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</si>
  <si>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</si>
  <si>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</si>
  <si>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</si>
  <si>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</si>
  <si>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</si>
  <si>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</si>
  <si>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</si>
  <si>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</si>
  <si>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</si>
  <si>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</si>
  <si>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</si>
  <si>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</si>
  <si>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</si>
  <si>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</si>
  <si>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</si>
  <si>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</si>
  <si>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</si>
  <si>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</si>
  <si>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</si>
  <si>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</si>
  <si>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</si>
  <si>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</si>
  <si>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</si>
  <si>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04/11/20 - VENCIMENTO 11/11/20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</si>
</sst>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244274</v>
      </c>
      <c r="C7" s="47">
        <f t="shared" si="0"/>
        <v>213378</v>
      </c>
      <c r="D7" s="47">
        <f t="shared" si="0"/>
        <v>281947</v>
      </c>
      <c r="E7" s="47">
        <f t="shared" si="0"/>
        <v>146978</v>
      </c>
      <c r="F7" s="47">
        <f t="shared" si="0"/>
        <v>171822</v>
      </c>
      <c r="G7" s="47">
        <f t="shared" si="0"/>
        <v>192087</v>
      </c>
      <c r="H7" s="47">
        <f t="shared" si="0"/>
        <v>218858</v>
      </c>
      <c r="I7" s="47">
        <f t="shared" si="0"/>
        <v>282262</v>
      </c>
      <c r="J7" s="47">
        <f t="shared" si="0"/>
        <v>83901</v>
      </c>
      <c r="K7" s="47">
        <f t="shared" si="0"/>
        <v>1835507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15690</v>
      </c>
      <c r="C8" s="45">
        <f t="shared" si="1"/>
        <v>14974</v>
      </c>
      <c r="D8" s="45">
        <f t="shared" si="1"/>
        <v>16618</v>
      </c>
      <c r="E8" s="45">
        <f t="shared" si="1"/>
        <v>9654</v>
      </c>
      <c r="F8" s="45">
        <f t="shared" si="1"/>
        <v>11459</v>
      </c>
      <c r="G8" s="45">
        <f t="shared" si="1"/>
        <v>7228</v>
      </c>
      <c r="H8" s="45">
        <f t="shared" si="1"/>
        <v>6548</v>
      </c>
      <c r="I8" s="45">
        <f t="shared" si="1"/>
        <v>16165</v>
      </c>
      <c r="J8" s="45">
        <f t="shared" si="1"/>
        <v>2709</v>
      </c>
      <c r="K8" s="38">
        <f>SUM(B8:J8)</f>
        <v>101045</v>
      </c>
      <c r="L8"/>
      <c r="M8"/>
      <c r="N8"/>
    </row>
    <row r="9" spans="1:14" ht="16.5" customHeight="1">
      <c r="A9" s="22" t="s">
        <v>35</v>
      </c>
      <c r="B9" s="45">
        <v>15677</v>
      </c>
      <c r="C9" s="45">
        <v>14971</v>
      </c>
      <c r="D9" s="45">
        <v>16616</v>
      </c>
      <c r="E9" s="45">
        <v>9622</v>
      </c>
      <c r="F9" s="45">
        <v>11449</v>
      </c>
      <c r="G9" s="45">
        <v>7225</v>
      </c>
      <c r="H9" s="45">
        <v>6548</v>
      </c>
      <c r="I9" s="45">
        <v>16139</v>
      </c>
      <c r="J9" s="45">
        <v>2709</v>
      </c>
      <c r="K9" s="38">
        <f>SUM(B9:J9)</f>
        <v>100956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3</v>
      </c>
      <c r="D10" s="45">
        <v>2</v>
      </c>
      <c r="E10" s="45">
        <v>32</v>
      </c>
      <c r="F10" s="45">
        <v>10</v>
      </c>
      <c r="G10" s="45">
        <v>3</v>
      </c>
      <c r="H10" s="45">
        <v>0</v>
      </c>
      <c r="I10" s="45">
        <v>26</v>
      </c>
      <c r="J10" s="45">
        <v>0</v>
      </c>
      <c r="K10" s="38">
        <f>SUM(B10:J10)</f>
        <v>89</v>
      </c>
      <c r="L10"/>
      <c r="M10"/>
      <c r="N10"/>
    </row>
    <row r="11" spans="1:14" ht="16.5" customHeight="1">
      <c r="A11" s="44" t="s">
        <v>33</v>
      </c>
      <c r="B11" s="43">
        <v>228584</v>
      </c>
      <c r="C11" s="43">
        <v>198404</v>
      </c>
      <c r="D11" s="43">
        <v>265329</v>
      </c>
      <c r="E11" s="43">
        <v>137324</v>
      </c>
      <c r="F11" s="43">
        <v>160363</v>
      </c>
      <c r="G11" s="43">
        <v>184859</v>
      </c>
      <c r="H11" s="43">
        <v>212310</v>
      </c>
      <c r="I11" s="43">
        <v>266097</v>
      </c>
      <c r="J11" s="43">
        <v>81192</v>
      </c>
      <c r="K11" s="38">
        <f>SUM(B11:J11)</f>
        <v>1734462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1.397605041224347</v>
      </c>
      <c r="C15" s="39">
        <v>1.472543267383567</v>
      </c>
      <c r="D15" s="39">
        <v>1.203751930393013</v>
      </c>
      <c r="E15" s="39">
        <v>1.582720466227525</v>
      </c>
      <c r="F15" s="39">
        <v>1.363547944755688</v>
      </c>
      <c r="G15" s="39">
        <v>1.293149586878057</v>
      </c>
      <c r="H15" s="39">
        <v>1.299653720707778</v>
      </c>
      <c r="I15" s="39">
        <v>1.346037503419536</v>
      </c>
      <c r="J15" s="39">
        <v>1.503897039537436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1159195.75</v>
      </c>
      <c r="C17" s="36">
        <f aca="true" t="shared" si="2" ref="C17:J17">C18+C19+C20+C21+C22+C23+C24</f>
        <v>1165730.4800000002</v>
      </c>
      <c r="D17" s="36">
        <f t="shared" si="2"/>
        <v>1388867.02</v>
      </c>
      <c r="E17" s="36">
        <f t="shared" si="2"/>
        <v>839324.85</v>
      </c>
      <c r="F17" s="36">
        <f t="shared" si="2"/>
        <v>891527.53</v>
      </c>
      <c r="G17" s="36">
        <f t="shared" si="2"/>
        <v>945607.65</v>
      </c>
      <c r="H17" s="36">
        <f t="shared" si="2"/>
        <v>870814.3700000001</v>
      </c>
      <c r="I17" s="36">
        <f t="shared" si="2"/>
        <v>1191383.03</v>
      </c>
      <c r="J17" s="36">
        <f t="shared" si="2"/>
        <v>442534.13999999996</v>
      </c>
      <c r="K17" s="36">
        <f aca="true" t="shared" si="3" ref="K17:K24">SUM(B17:J17)</f>
        <v>8894984.820000002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830727.02</v>
      </c>
      <c r="C18" s="30">
        <f t="shared" si="4"/>
        <v>796561.41</v>
      </c>
      <c r="D18" s="30">
        <f t="shared" si="4"/>
        <v>1165935.43</v>
      </c>
      <c r="E18" s="30">
        <f t="shared" si="4"/>
        <v>529150.2</v>
      </c>
      <c r="F18" s="30">
        <f t="shared" si="4"/>
        <v>654177.9</v>
      </c>
      <c r="G18" s="30">
        <f t="shared" si="4"/>
        <v>739438.91</v>
      </c>
      <c r="H18" s="30">
        <f t="shared" si="4"/>
        <v>671587.66</v>
      </c>
      <c r="I18" s="30">
        <f t="shared" si="4"/>
        <v>874334.77</v>
      </c>
      <c r="J18" s="30">
        <f t="shared" si="4"/>
        <v>294450.56</v>
      </c>
      <c r="K18" s="30">
        <f t="shared" si="3"/>
        <v>6556363.86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330301.25</v>
      </c>
      <c r="C19" s="30">
        <f t="shared" si="5"/>
        <v>376409.73</v>
      </c>
      <c r="D19" s="30">
        <f t="shared" si="5"/>
        <v>237561.59</v>
      </c>
      <c r="E19" s="30">
        <f t="shared" si="5"/>
        <v>308346.65</v>
      </c>
      <c r="F19" s="30">
        <f t="shared" si="5"/>
        <v>237825.03</v>
      </c>
      <c r="G19" s="30">
        <f t="shared" si="5"/>
        <v>216766.21</v>
      </c>
      <c r="H19" s="30">
        <f t="shared" si="5"/>
        <v>201243.74</v>
      </c>
      <c r="I19" s="30">
        <f t="shared" si="5"/>
        <v>302552.62</v>
      </c>
      <c r="J19" s="30">
        <f t="shared" si="5"/>
        <v>148372.77</v>
      </c>
      <c r="K19" s="30">
        <f t="shared" si="3"/>
        <v>2359379.59</v>
      </c>
      <c r="L19"/>
      <c r="M19"/>
      <c r="N19"/>
    </row>
    <row r="20" spans="1:14" ht="16.5" customHeight="1">
      <c r="A20" s="18" t="s">
        <v>28</v>
      </c>
      <c r="B20" s="30">
        <v>31258.65</v>
      </c>
      <c r="C20" s="30">
        <v>22663.3</v>
      </c>
      <c r="D20" s="30">
        <v>21299.84</v>
      </c>
      <c r="E20" s="30">
        <v>20563.85</v>
      </c>
      <c r="F20" s="30">
        <v>21714.65</v>
      </c>
      <c r="G20" s="30">
        <v>14880.81</v>
      </c>
      <c r="H20" s="30">
        <v>21943.41</v>
      </c>
      <c r="I20" s="30">
        <v>43111.4</v>
      </c>
      <c r="J20" s="30">
        <v>10533.52</v>
      </c>
      <c r="K20" s="30">
        <f t="shared" si="3"/>
        <v>207969.42999999996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9575.93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-222.14</v>
      </c>
      <c r="C23" s="30">
        <v>0</v>
      </c>
      <c r="D23" s="30">
        <v>0</v>
      </c>
      <c r="E23" s="30">
        <v>0</v>
      </c>
      <c r="F23" s="30">
        <v>0</v>
      </c>
      <c r="G23" s="30">
        <v>-1032.3</v>
      </c>
      <c r="H23" s="30">
        <v>0</v>
      </c>
      <c r="I23" s="30">
        <v>0</v>
      </c>
      <c r="J23" s="30">
        <v>0</v>
      </c>
      <c r="K23" s="30">
        <f t="shared" si="3"/>
        <v>-1254.44</v>
      </c>
      <c r="L23"/>
      <c r="M23"/>
      <c r="N23"/>
    </row>
    <row r="24" spans="1:14" ht="16.5" customHeight="1">
      <c r="A24" s="18" t="s">
        <v>70</v>
      </c>
      <c r="B24" s="30">
        <v>-34237.02</v>
      </c>
      <c r="C24" s="30">
        <v>-32639.94</v>
      </c>
      <c r="D24" s="30">
        <v>-35929.84</v>
      </c>
      <c r="E24" s="30">
        <v>-20103.84</v>
      </c>
      <c r="F24" s="30">
        <v>-23558.04</v>
      </c>
      <c r="G24" s="30">
        <v>-24445.98</v>
      </c>
      <c r="H24" s="30">
        <v>-23960.44</v>
      </c>
      <c r="I24" s="30">
        <v>-29983.75</v>
      </c>
      <c r="J24" s="30">
        <v>-12190.7</v>
      </c>
      <c r="K24" s="30">
        <f t="shared" si="3"/>
        <v>-237049.55000000002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-141439.55</v>
      </c>
      <c r="C27" s="30">
        <f t="shared" si="6"/>
        <v>-72271.67</v>
      </c>
      <c r="D27" s="30">
        <f t="shared" si="6"/>
        <v>-114177.06</v>
      </c>
      <c r="E27" s="30">
        <f t="shared" si="6"/>
        <v>-134948.28</v>
      </c>
      <c r="F27" s="30">
        <f t="shared" si="6"/>
        <v>-50375.6</v>
      </c>
      <c r="G27" s="30">
        <f t="shared" si="6"/>
        <v>-130042.14</v>
      </c>
      <c r="H27" s="30">
        <f t="shared" si="6"/>
        <v>-49164.14</v>
      </c>
      <c r="I27" s="30">
        <f t="shared" si="6"/>
        <v>-102773.61000000002</v>
      </c>
      <c r="J27" s="30">
        <f t="shared" si="6"/>
        <v>-27110.47</v>
      </c>
      <c r="K27" s="30">
        <f aca="true" t="shared" si="7" ref="K27:K35">SUM(B27:J27)</f>
        <v>-822302.5199999999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-141439.55</v>
      </c>
      <c r="C28" s="30">
        <f t="shared" si="8"/>
        <v>-72271.67</v>
      </c>
      <c r="D28" s="30">
        <f t="shared" si="8"/>
        <v>-95550.9</v>
      </c>
      <c r="E28" s="30">
        <f t="shared" si="8"/>
        <v>-134948.28</v>
      </c>
      <c r="F28" s="30">
        <f t="shared" si="8"/>
        <v>-50375.6</v>
      </c>
      <c r="G28" s="30">
        <f t="shared" si="8"/>
        <v>-130042.14</v>
      </c>
      <c r="H28" s="30">
        <f t="shared" si="8"/>
        <v>-49164.14</v>
      </c>
      <c r="I28" s="30">
        <f t="shared" si="8"/>
        <v>-102773.61000000002</v>
      </c>
      <c r="J28" s="30">
        <f t="shared" si="8"/>
        <v>-21718.29</v>
      </c>
      <c r="K28" s="30">
        <f t="shared" si="7"/>
        <v>-798284.18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-68978.8</v>
      </c>
      <c r="C29" s="30">
        <f aca="true" t="shared" si="9" ref="C29:J29">-ROUND((C9)*$E$3,2)</f>
        <v>-65872.4</v>
      </c>
      <c r="D29" s="30">
        <f t="shared" si="9"/>
        <v>-73110.4</v>
      </c>
      <c r="E29" s="30">
        <f t="shared" si="9"/>
        <v>-42336.8</v>
      </c>
      <c r="F29" s="30">
        <f t="shared" si="9"/>
        <v>-50375.6</v>
      </c>
      <c r="G29" s="30">
        <f t="shared" si="9"/>
        <v>-31790</v>
      </c>
      <c r="H29" s="30">
        <f t="shared" si="9"/>
        <v>-28811.2</v>
      </c>
      <c r="I29" s="30">
        <f t="shared" si="9"/>
        <v>-71011.6</v>
      </c>
      <c r="J29" s="30">
        <f t="shared" si="9"/>
        <v>-11919.6</v>
      </c>
      <c r="K29" s="30">
        <f t="shared" si="7"/>
        <v>-444206.4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-554.4</v>
      </c>
      <c r="C31" s="30">
        <v>-215.6</v>
      </c>
      <c r="D31" s="30">
        <v>-277.2</v>
      </c>
      <c r="E31" s="30">
        <v>-400.4</v>
      </c>
      <c r="F31" s="26">
        <v>0</v>
      </c>
      <c r="G31" s="30">
        <v>-154</v>
      </c>
      <c r="H31" s="30">
        <v>-41.36</v>
      </c>
      <c r="I31" s="30">
        <v>-64.57</v>
      </c>
      <c r="J31" s="30">
        <v>-19.91</v>
      </c>
      <c r="K31" s="30">
        <f t="shared" si="7"/>
        <v>-1727.4399999999998</v>
      </c>
      <c r="L31"/>
      <c r="M31"/>
      <c r="N31"/>
    </row>
    <row r="32" spans="1:14" ht="16.5" customHeight="1">
      <c r="A32" s="25" t="s">
        <v>21</v>
      </c>
      <c r="B32" s="30">
        <v>-71906.35</v>
      </c>
      <c r="C32" s="30">
        <v>-6183.67</v>
      </c>
      <c r="D32" s="30">
        <v>-22163.3</v>
      </c>
      <c r="E32" s="30">
        <v>-92211.08</v>
      </c>
      <c r="F32" s="26">
        <v>0</v>
      </c>
      <c r="G32" s="30">
        <v>-98098.14</v>
      </c>
      <c r="H32" s="30">
        <v>-20311.58</v>
      </c>
      <c r="I32" s="30">
        <v>-31697.44</v>
      </c>
      <c r="J32" s="30">
        <v>-9778.78</v>
      </c>
      <c r="K32" s="30">
        <f t="shared" si="7"/>
        <v>-352350.3400000001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1017756.2</v>
      </c>
      <c r="C47" s="27">
        <f aca="true" t="shared" si="11" ref="C47:J47">IF(C17+C27+C48&lt;0,0,C17+C27+C48)</f>
        <v>1093458.8100000003</v>
      </c>
      <c r="D47" s="27">
        <f t="shared" si="11"/>
        <v>1274689.96</v>
      </c>
      <c r="E47" s="27">
        <f t="shared" si="11"/>
        <v>704376.57</v>
      </c>
      <c r="F47" s="27">
        <f t="shared" si="11"/>
        <v>841151.93</v>
      </c>
      <c r="G47" s="27">
        <f t="shared" si="11"/>
        <v>815565.51</v>
      </c>
      <c r="H47" s="27">
        <f t="shared" si="11"/>
        <v>821650.2300000001</v>
      </c>
      <c r="I47" s="27">
        <f t="shared" si="11"/>
        <v>1088609.42</v>
      </c>
      <c r="J47" s="27">
        <f t="shared" si="11"/>
        <v>415423.6699999999</v>
      </c>
      <c r="K47" s="20">
        <f>SUM(B47:J47)</f>
        <v>8072682.3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1017756.2</v>
      </c>
      <c r="C53" s="10">
        <f t="shared" si="13"/>
        <v>1093458.81</v>
      </c>
      <c r="D53" s="10">
        <f t="shared" si="13"/>
        <v>1274689.96</v>
      </c>
      <c r="E53" s="10">
        <f t="shared" si="13"/>
        <v>704376.56</v>
      </c>
      <c r="F53" s="10">
        <f t="shared" si="13"/>
        <v>841151.93</v>
      </c>
      <c r="G53" s="10">
        <f t="shared" si="13"/>
        <v>815565.51</v>
      </c>
      <c r="H53" s="10">
        <f t="shared" si="13"/>
        <v>821650.23</v>
      </c>
      <c r="I53" s="10">
        <f>SUM(I54:I66)</f>
        <v>1088609.43</v>
      </c>
      <c r="J53" s="10">
        <f t="shared" si="13"/>
        <v>415423.66</v>
      </c>
      <c r="K53" s="5">
        <f>SUM(K54:K66)</f>
        <v>8072682.29</v>
      </c>
      <c r="L53" s="9"/>
    </row>
    <row r="54" spans="1:11" ht="16.5" customHeight="1">
      <c r="A54" s="7" t="s">
        <v>60</v>
      </c>
      <c r="B54" s="8">
        <v>902139.1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902139.1</v>
      </c>
    </row>
    <row r="55" spans="1:11" ht="16.5" customHeight="1">
      <c r="A55" s="7" t="s">
        <v>61</v>
      </c>
      <c r="B55" s="8">
        <v>115617.1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115617.1</v>
      </c>
    </row>
    <row r="56" spans="1:11" ht="16.5" customHeight="1">
      <c r="A56" s="7" t="s">
        <v>4</v>
      </c>
      <c r="B56" s="6">
        <v>0</v>
      </c>
      <c r="C56" s="8">
        <v>1093458.81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1093458.81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1274689.96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1274689.96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704376.56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704376.56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841151.93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841151.93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815565.51</v>
      </c>
      <c r="H60" s="6">
        <v>0</v>
      </c>
      <c r="I60" s="6">
        <v>0</v>
      </c>
      <c r="J60" s="6">
        <v>0</v>
      </c>
      <c r="K60" s="5">
        <f t="shared" si="14"/>
        <v>815565.51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821650.23</v>
      </c>
      <c r="I61" s="6">
        <v>0</v>
      </c>
      <c r="J61" s="6">
        <v>0</v>
      </c>
      <c r="K61" s="5">
        <f t="shared" si="14"/>
        <v>821650.23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397995.61</v>
      </c>
      <c r="J63" s="6">
        <v>0</v>
      </c>
      <c r="K63" s="5">
        <f t="shared" si="14"/>
        <v>397995.61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690613.82</v>
      </c>
      <c r="J64" s="6">
        <v>0</v>
      </c>
      <c r="K64" s="5">
        <f t="shared" si="14"/>
        <v>690613.82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415423.66</v>
      </c>
      <c r="K65" s="5">
        <f t="shared" si="14"/>
        <v>415423.66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2020-11-10T20:23:25Z</dcterms:modified>
  <cp:category/>
  <cp:version/>
  <cp:contentType/>
  <cp:contentStatus/>
</cp:coreProperties>
</file>