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<sst xmlns="http://schemas.openxmlformats.org/spreadsheetml/2006/main" count="75" uniqueCount="74">
  <si>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</si>
  <si>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</si>
  <si>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</si>
  <si>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</si>
  <si>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</si>
  <si>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</si>
  <si>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</si>
  <si>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</si>
  <si>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</si>
  <si>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</si>
  <si>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</si>
  <si>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</si>
  <si>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</si>
  <si>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</si>
  <si>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</si>
  <si>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</si>
  <si>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</si>
  <si>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</si>
  <si>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</si>
  <si>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</si>
  <si>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</si>
  <si>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</si>
  <si>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</si>
  <si>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</si>
  <si>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</si>
  <si>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</si>
  <si>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</si>
  <si>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</si>
  <si>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</si>
  <si>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</si>
  <si>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</si>
  <si>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</si>
  <si>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</si>
  <si>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</si>
  <si>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</si>
  <si>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</si>
  <si>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</si>
  <si>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</si>
  <si>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</si>
  <si>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</si>
  <si>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</si>
  <si>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</si>
  <si>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</si>
  <si>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</si>
  <si>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</si>
  <si>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</si>
  <si>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</si>
  <si>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</si>
  <si>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</si>
  <si>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</si>
  <si>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</si>
  <si>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</si>
  <si>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</si>
  <si>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</si>
  <si>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</si>
  <si>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</si>
  <si>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</si>
  <si>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</si>
  <si>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</si>
  <si>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</si>
  <si>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</si>
  <si>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</si>
  <si>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</si>
  <si>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</si>
  <si>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</si>
  <si>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</si>
  <si>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</si>
  <si>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</si>
  <si>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</si>
  <si>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</si>
  <si>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</si>
  <si>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03/11/20 - VENCIMENTO 10/11/20</t>
  </si>
  <si>
    <t>5.3. Revisão de Remuneração pelo Transporte Coletivo ¹</t>
  </si>
  <si>
    <t xml:space="preserve">¹ Revisões de acordo com as portarias SMT.GAB 081 e 087/20, período de 01 a 31/05/20; revisão de passageiros e fator de transição, período de 01 a 31/05/20. Total de 29.992 passageiros.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</si>
</sst>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242134</v>
      </c>
      <c r="C7" s="47">
        <f t="shared" si="0"/>
        <v>209256</v>
      </c>
      <c r="D7" s="47">
        <f t="shared" si="0"/>
        <v>279542</v>
      </c>
      <c r="E7" s="47">
        <f t="shared" si="0"/>
        <v>146021</v>
      </c>
      <c r="F7" s="47">
        <f t="shared" si="0"/>
        <v>171311</v>
      </c>
      <c r="G7" s="47">
        <f t="shared" si="0"/>
        <v>191276</v>
      </c>
      <c r="H7" s="47">
        <f t="shared" si="0"/>
        <v>214079</v>
      </c>
      <c r="I7" s="47">
        <f t="shared" si="0"/>
        <v>280361</v>
      </c>
      <c r="J7" s="47">
        <f t="shared" si="0"/>
        <v>82857</v>
      </c>
      <c r="K7" s="47">
        <f t="shared" si="0"/>
        <v>1816837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17686</v>
      </c>
      <c r="C8" s="45">
        <f t="shared" si="1"/>
        <v>16167</v>
      </c>
      <c r="D8" s="45">
        <f t="shared" si="1"/>
        <v>18984</v>
      </c>
      <c r="E8" s="45">
        <f t="shared" si="1"/>
        <v>10195</v>
      </c>
      <c r="F8" s="45">
        <f t="shared" si="1"/>
        <v>12818</v>
      </c>
      <c r="G8" s="45">
        <f t="shared" si="1"/>
        <v>8452</v>
      </c>
      <c r="H8" s="45">
        <f t="shared" si="1"/>
        <v>7528</v>
      </c>
      <c r="I8" s="45">
        <f t="shared" si="1"/>
        <v>17869</v>
      </c>
      <c r="J8" s="45">
        <f t="shared" si="1"/>
        <v>2997</v>
      </c>
      <c r="K8" s="38">
        <f>SUM(B8:J8)</f>
        <v>112696</v>
      </c>
      <c r="L8"/>
      <c r="M8"/>
      <c r="N8"/>
    </row>
    <row r="9" spans="1:14" ht="16.5" customHeight="1">
      <c r="A9" s="22" t="s">
        <v>34</v>
      </c>
      <c r="B9" s="45">
        <v>17667</v>
      </c>
      <c r="C9" s="45">
        <v>16165</v>
      </c>
      <c r="D9" s="45">
        <v>18982</v>
      </c>
      <c r="E9" s="45">
        <v>10166</v>
      </c>
      <c r="F9" s="45">
        <v>12811</v>
      </c>
      <c r="G9" s="45">
        <v>8449</v>
      </c>
      <c r="H9" s="45">
        <v>7528</v>
      </c>
      <c r="I9" s="45">
        <v>17845</v>
      </c>
      <c r="J9" s="45">
        <v>2997</v>
      </c>
      <c r="K9" s="38">
        <f>SUM(B9:J9)</f>
        <v>112610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2</v>
      </c>
      <c r="D10" s="45">
        <v>2</v>
      </c>
      <c r="E10" s="45">
        <v>29</v>
      </c>
      <c r="F10" s="45">
        <v>7</v>
      </c>
      <c r="G10" s="45">
        <v>3</v>
      </c>
      <c r="H10" s="45">
        <v>0</v>
      </c>
      <c r="I10" s="45">
        <v>24</v>
      </c>
      <c r="J10" s="45">
        <v>0</v>
      </c>
      <c r="K10" s="38">
        <f>SUM(B10:J10)</f>
        <v>86</v>
      </c>
      <c r="L10"/>
      <c r="M10"/>
      <c r="N10"/>
    </row>
    <row r="11" spans="1:14" ht="16.5" customHeight="1">
      <c r="A11" s="44" t="s">
        <v>32</v>
      </c>
      <c r="B11" s="43">
        <v>224448</v>
      </c>
      <c r="C11" s="43">
        <v>193089</v>
      </c>
      <c r="D11" s="43">
        <v>260558</v>
      </c>
      <c r="E11" s="43">
        <v>135826</v>
      </c>
      <c r="F11" s="43">
        <v>158493</v>
      </c>
      <c r="G11" s="43">
        <v>182824</v>
      </c>
      <c r="H11" s="43">
        <v>206551</v>
      </c>
      <c r="I11" s="43">
        <v>262492</v>
      </c>
      <c r="J11" s="43">
        <v>79860</v>
      </c>
      <c r="K11" s="38">
        <f>SUM(B11:J11)</f>
        <v>1704141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1.413538648555602</v>
      </c>
      <c r="C15" s="39">
        <v>1.500230436517518</v>
      </c>
      <c r="D15" s="39">
        <v>1.208834213075439</v>
      </c>
      <c r="E15" s="39">
        <v>1.591555599230568</v>
      </c>
      <c r="F15" s="39">
        <v>1.366827031415816</v>
      </c>
      <c r="G15" s="39">
        <v>1.301696571035002</v>
      </c>
      <c r="H15" s="39">
        <v>1.318755137581016</v>
      </c>
      <c r="I15" s="39">
        <v>1.356241303721499</v>
      </c>
      <c r="J15" s="39">
        <v>1.520329706492377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1162015.21</v>
      </c>
      <c r="C17" s="36">
        <f aca="true" t="shared" si="2" ref="C17:J17">C18+C19+C20+C21+C22+C23+C24</f>
        <v>1165442.1199999999</v>
      </c>
      <c r="D17" s="36">
        <f t="shared" si="2"/>
        <v>1383036.08</v>
      </c>
      <c r="E17" s="36">
        <f t="shared" si="2"/>
        <v>838260.42</v>
      </c>
      <c r="F17" s="36">
        <f t="shared" si="2"/>
        <v>891711.7599999999</v>
      </c>
      <c r="G17" s="36">
        <f t="shared" si="2"/>
        <v>947981.2000000001</v>
      </c>
      <c r="H17" s="36">
        <f t="shared" si="2"/>
        <v>863486.47</v>
      </c>
      <c r="I17" s="36">
        <f t="shared" si="2"/>
        <v>1192232.41</v>
      </c>
      <c r="J17" s="36">
        <f t="shared" si="2"/>
        <v>440477.07</v>
      </c>
      <c r="K17" s="36">
        <f aca="true" t="shared" si="3" ref="K17:K24">SUM(B17:J17)</f>
        <v>8884642.74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823449.31</v>
      </c>
      <c r="C18" s="30">
        <f t="shared" si="4"/>
        <v>781173.57</v>
      </c>
      <c r="D18" s="30">
        <f t="shared" si="4"/>
        <v>1155990.03</v>
      </c>
      <c r="E18" s="30">
        <f t="shared" si="4"/>
        <v>525704.8</v>
      </c>
      <c r="F18" s="30">
        <f t="shared" si="4"/>
        <v>652232.37</v>
      </c>
      <c r="G18" s="30">
        <f t="shared" si="4"/>
        <v>736316.96</v>
      </c>
      <c r="H18" s="30">
        <f t="shared" si="4"/>
        <v>656922.82</v>
      </c>
      <c r="I18" s="30">
        <f t="shared" si="4"/>
        <v>868446.23</v>
      </c>
      <c r="J18" s="30">
        <f t="shared" si="4"/>
        <v>290786.64</v>
      </c>
      <c r="K18" s="30">
        <f t="shared" si="3"/>
        <v>6491022.7299999995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340528.11</v>
      </c>
      <c r="C19" s="30">
        <f t="shared" si="5"/>
        <v>390766.8</v>
      </c>
      <c r="D19" s="30">
        <f t="shared" si="5"/>
        <v>241410.27</v>
      </c>
      <c r="E19" s="30">
        <f t="shared" si="5"/>
        <v>310983.62</v>
      </c>
      <c r="F19" s="30">
        <f t="shared" si="5"/>
        <v>239256.46</v>
      </c>
      <c r="G19" s="30">
        <f t="shared" si="5"/>
        <v>222144.3</v>
      </c>
      <c r="H19" s="30">
        <f t="shared" si="5"/>
        <v>209397.52</v>
      </c>
      <c r="I19" s="30">
        <f t="shared" si="5"/>
        <v>309376.42</v>
      </c>
      <c r="J19" s="30">
        <f t="shared" si="5"/>
        <v>151304.93</v>
      </c>
      <c r="K19" s="30">
        <f t="shared" si="3"/>
        <v>2415168.43</v>
      </c>
      <c r="L19"/>
      <c r="M19"/>
      <c r="N19"/>
    </row>
    <row r="20" spans="1:14" ht="16.5" customHeight="1">
      <c r="A20" s="18" t="s">
        <v>27</v>
      </c>
      <c r="B20" s="30">
        <v>31128.96</v>
      </c>
      <c r="C20" s="30">
        <v>23405.71</v>
      </c>
      <c r="D20" s="30">
        <v>21565.62</v>
      </c>
      <c r="E20" s="30">
        <v>20307.85</v>
      </c>
      <c r="F20" s="30">
        <v>22412.98</v>
      </c>
      <c r="G20" s="30">
        <v>14956.06</v>
      </c>
      <c r="H20" s="30">
        <v>21197.29</v>
      </c>
      <c r="I20" s="30">
        <v>43025.52</v>
      </c>
      <c r="J20" s="30">
        <v>10576.2</v>
      </c>
      <c r="K20" s="30">
        <f t="shared" si="3"/>
        <v>208576.19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-917.6</v>
      </c>
      <c r="H23" s="30">
        <v>-215.06</v>
      </c>
      <c r="I23" s="30">
        <v>0</v>
      </c>
      <c r="J23" s="30">
        <v>0</v>
      </c>
      <c r="K23" s="30">
        <f t="shared" si="3"/>
        <v>-1354.8</v>
      </c>
      <c r="L23"/>
      <c r="M23"/>
      <c r="N23"/>
    </row>
    <row r="24" spans="1:14" ht="16.5" customHeight="1">
      <c r="A24" s="18" t="s">
        <v>69</v>
      </c>
      <c r="B24" s="30">
        <v>-34237.02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-24518.52</v>
      </c>
      <c r="H24" s="30">
        <v>-23816.1</v>
      </c>
      <c r="I24" s="30">
        <v>-29983.75</v>
      </c>
      <c r="J24" s="30">
        <v>-12190.7</v>
      </c>
      <c r="K24" s="30">
        <f t="shared" si="3"/>
        <v>-236977.75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-329820.20999999996</v>
      </c>
      <c r="C27" s="30">
        <f t="shared" si="6"/>
        <v>-109677.13</v>
      </c>
      <c r="D27" s="30">
        <f t="shared" si="6"/>
        <v>-521925.62</v>
      </c>
      <c r="E27" s="30">
        <f t="shared" si="6"/>
        <v>-316481.41000000003</v>
      </c>
      <c r="F27" s="30">
        <f t="shared" si="6"/>
        <v>-311230.13</v>
      </c>
      <c r="G27" s="30">
        <f t="shared" si="6"/>
        <v>-814921.3600000001</v>
      </c>
      <c r="H27" s="30">
        <f t="shared" si="6"/>
        <v>-261686.76</v>
      </c>
      <c r="I27" s="30">
        <f t="shared" si="6"/>
        <v>-264241.27</v>
      </c>
      <c r="J27" s="30">
        <f t="shared" si="6"/>
        <v>-151077.39</v>
      </c>
      <c r="K27" s="30">
        <f aca="true" t="shared" si="7" ref="K27:K35">SUM(B27:J27)</f>
        <v>-3081061.2800000003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-251180.11</v>
      </c>
      <c r="C28" s="30">
        <f t="shared" si="8"/>
        <v>-76126.91</v>
      </c>
      <c r="D28" s="30">
        <f t="shared" si="8"/>
        <v>-132994.75</v>
      </c>
      <c r="E28" s="30">
        <f t="shared" si="8"/>
        <v>-228464.46000000002</v>
      </c>
      <c r="F28" s="30">
        <f t="shared" si="8"/>
        <v>-56368.4</v>
      </c>
      <c r="G28" s="30">
        <f t="shared" si="8"/>
        <v>-269335.69</v>
      </c>
      <c r="H28" s="30">
        <f t="shared" si="8"/>
        <v>-76412.7</v>
      </c>
      <c r="I28" s="30">
        <f t="shared" si="8"/>
        <v>-146073.86</v>
      </c>
      <c r="J28" s="30">
        <f t="shared" si="8"/>
        <v>-34028.04</v>
      </c>
      <c r="K28" s="30">
        <f t="shared" si="7"/>
        <v>-1270984.92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-77734.8</v>
      </c>
      <c r="C29" s="30">
        <f aca="true" t="shared" si="9" ref="C29:J29">-ROUND((C9)*$E$3,2)</f>
        <v>-71126</v>
      </c>
      <c r="D29" s="30">
        <f t="shared" si="9"/>
        <v>-83520.8</v>
      </c>
      <c r="E29" s="30">
        <f t="shared" si="9"/>
        <v>-44730.4</v>
      </c>
      <c r="F29" s="30">
        <f t="shared" si="9"/>
        <v>-56368.4</v>
      </c>
      <c r="G29" s="30">
        <f t="shared" si="9"/>
        <v>-37175.6</v>
      </c>
      <c r="H29" s="30">
        <f t="shared" si="9"/>
        <v>-33123.2</v>
      </c>
      <c r="I29" s="30">
        <f t="shared" si="9"/>
        <v>-78518</v>
      </c>
      <c r="J29" s="30">
        <f t="shared" si="9"/>
        <v>-13186.8</v>
      </c>
      <c r="K29" s="30">
        <f t="shared" si="7"/>
        <v>-495484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-862.4</v>
      </c>
      <c r="C31" s="30">
        <v>-308</v>
      </c>
      <c r="D31" s="30">
        <v>-277.2</v>
      </c>
      <c r="E31" s="30">
        <v>-400.4</v>
      </c>
      <c r="F31" s="26">
        <v>0</v>
      </c>
      <c r="G31" s="30">
        <v>-215.6</v>
      </c>
      <c r="H31" s="30">
        <v>-33.1</v>
      </c>
      <c r="I31" s="30">
        <v>-51.64</v>
      </c>
      <c r="J31" s="30">
        <v>-15.94</v>
      </c>
      <c r="K31" s="30">
        <f t="shared" si="7"/>
        <v>-2164.2799999999997</v>
      </c>
      <c r="L31"/>
      <c r="M31"/>
      <c r="N31"/>
    </row>
    <row r="32" spans="1:14" ht="16.5" customHeight="1">
      <c r="A32" s="25" t="s">
        <v>20</v>
      </c>
      <c r="B32" s="30">
        <v>-172582.91</v>
      </c>
      <c r="C32" s="30">
        <v>-4692.91</v>
      </c>
      <c r="D32" s="30">
        <v>-49196.75</v>
      </c>
      <c r="E32" s="30">
        <v>-183333.66</v>
      </c>
      <c r="F32" s="26">
        <v>0</v>
      </c>
      <c r="G32" s="30">
        <v>-231944.49</v>
      </c>
      <c r="H32" s="30">
        <v>-43256.4</v>
      </c>
      <c r="I32" s="30">
        <v>-67504.22</v>
      </c>
      <c r="J32" s="30">
        <v>-20825.3</v>
      </c>
      <c r="K32" s="30">
        <f t="shared" si="7"/>
        <v>-773336.64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-78640.1</v>
      </c>
      <c r="C45" s="27">
        <v>-33550.22</v>
      </c>
      <c r="D45" s="27">
        <v>-370304.71</v>
      </c>
      <c r="E45" s="27">
        <v>-88016.95</v>
      </c>
      <c r="F45" s="27">
        <v>-254861.73</v>
      </c>
      <c r="G45" s="27">
        <v>-545585.67</v>
      </c>
      <c r="H45" s="27">
        <v>-185274.06</v>
      </c>
      <c r="I45" s="27">
        <v>-118167.41</v>
      </c>
      <c r="J45" s="27">
        <v>-111657.17</v>
      </c>
      <c r="K45" s="27">
        <f>SUM(B45:J45)</f>
        <v>-1786058.0199999998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832195</v>
      </c>
      <c r="C47" s="27">
        <f aca="true" t="shared" si="11" ref="C47:J47">IF(C17+C27+C48&lt;0,0,C17+C27+C48)</f>
        <v>1055764.9899999998</v>
      </c>
      <c r="D47" s="27">
        <f t="shared" si="11"/>
        <v>861110.4600000001</v>
      </c>
      <c r="E47" s="27">
        <f t="shared" si="11"/>
        <v>521779.01</v>
      </c>
      <c r="F47" s="27">
        <f t="shared" si="11"/>
        <v>580481.6299999999</v>
      </c>
      <c r="G47" s="27">
        <f t="shared" si="11"/>
        <v>133059.83999999997</v>
      </c>
      <c r="H47" s="27">
        <f t="shared" si="11"/>
        <v>601799.71</v>
      </c>
      <c r="I47" s="27">
        <f t="shared" si="11"/>
        <v>927991.1399999999</v>
      </c>
      <c r="J47" s="27">
        <f t="shared" si="11"/>
        <v>289399.68</v>
      </c>
      <c r="K47" s="20">
        <f>SUM(B47:J47)</f>
        <v>5803581.459999999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832195</v>
      </c>
      <c r="C53" s="10">
        <f t="shared" si="13"/>
        <v>1055764.99</v>
      </c>
      <c r="D53" s="10">
        <f t="shared" si="13"/>
        <v>861110.47</v>
      </c>
      <c r="E53" s="10">
        <f t="shared" si="13"/>
        <v>521779.01</v>
      </c>
      <c r="F53" s="10">
        <f t="shared" si="13"/>
        <v>580481.63</v>
      </c>
      <c r="G53" s="10">
        <f t="shared" si="13"/>
        <v>133059.84</v>
      </c>
      <c r="H53" s="10">
        <f t="shared" si="13"/>
        <v>601799.71</v>
      </c>
      <c r="I53" s="10">
        <f>SUM(I54:I66)</f>
        <v>927991.1399999999</v>
      </c>
      <c r="J53" s="10">
        <f t="shared" si="13"/>
        <v>289399.68</v>
      </c>
      <c r="K53" s="5">
        <f>SUM(K54:K66)</f>
        <v>5803581.469999999</v>
      </c>
      <c r="L53" s="9"/>
    </row>
    <row r="54" spans="1:11" ht="16.5" customHeight="1">
      <c r="A54" s="7" t="s">
        <v>59</v>
      </c>
      <c r="B54" s="8">
        <v>727920.97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727920.97</v>
      </c>
    </row>
    <row r="55" spans="1:11" ht="16.5" customHeight="1">
      <c r="A55" s="7" t="s">
        <v>60</v>
      </c>
      <c r="B55" s="8">
        <v>104274.03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104274.03</v>
      </c>
    </row>
    <row r="56" spans="1:11" ht="16.5" customHeight="1">
      <c r="A56" s="7" t="s">
        <v>4</v>
      </c>
      <c r="B56" s="6">
        <v>0</v>
      </c>
      <c r="C56" s="8">
        <v>1055764.99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1055764.99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861110.47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861110.47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521779.01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521779.01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580481.63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580481.63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133059.84</v>
      </c>
      <c r="H60" s="6">
        <v>0</v>
      </c>
      <c r="I60" s="6">
        <v>0</v>
      </c>
      <c r="J60" s="6">
        <v>0</v>
      </c>
      <c r="K60" s="5">
        <f t="shared" si="14"/>
        <v>133059.84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601799.71</v>
      </c>
      <c r="I61" s="6">
        <v>0</v>
      </c>
      <c r="J61" s="6">
        <v>0</v>
      </c>
      <c r="K61" s="5">
        <f t="shared" si="14"/>
        <v>601799.71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351337.45</v>
      </c>
      <c r="J63" s="6">
        <v>0</v>
      </c>
      <c r="K63" s="5">
        <f t="shared" si="14"/>
        <v>351337.45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576653.69</v>
      </c>
      <c r="J64" s="6">
        <v>0</v>
      </c>
      <c r="K64" s="5">
        <f t="shared" si="14"/>
        <v>576653.69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289399.68</v>
      </c>
      <c r="K65" s="5">
        <f t="shared" si="14"/>
        <v>289399.68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2020-11-09T21:29:55Z</dcterms:modified>
  <cp:category/>
  <cp:version/>
  <cp:contentType/>
  <cp:contentStatus/>
</cp:coreProperties>
</file>